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HP1\2025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28" i="1"/>
  <c r="AC14" i="1"/>
  <c r="O1" i="1"/>
  <c r="R14" i="1" s="1"/>
  <c r="O44" i="1"/>
  <c r="O45" i="1"/>
  <c r="O42" i="1"/>
  <c r="O43" i="1"/>
  <c r="O40" i="1"/>
  <c r="O41" i="1"/>
  <c r="O38" i="1"/>
  <c r="O39" i="1"/>
  <c r="O36" i="1"/>
  <c r="O37" i="1"/>
  <c r="O34" i="1"/>
  <c r="O35" i="1"/>
  <c r="O32" i="1"/>
  <c r="O33" i="1"/>
  <c r="O30" i="1"/>
  <c r="O31" i="1"/>
  <c r="O28" i="1"/>
  <c r="O29" i="1"/>
  <c r="O26" i="1"/>
  <c r="O27" i="1"/>
  <c r="O24" i="1"/>
  <c r="O25" i="1"/>
  <c r="O22" i="1"/>
  <c r="O23" i="1"/>
  <c r="O20" i="1"/>
  <c r="O21" i="1"/>
  <c r="O18" i="1"/>
  <c r="O19" i="1"/>
  <c r="O16" i="1"/>
  <c r="O17" i="1"/>
  <c r="O14" i="1"/>
  <c r="O15" i="1"/>
  <c r="O12" i="1"/>
  <c r="O13" i="1"/>
  <c r="O10" i="1"/>
  <c r="O11" i="1"/>
  <c r="O8" i="1"/>
  <c r="O9" i="1"/>
  <c r="O7" i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7" i="1"/>
  <c r="Y25" i="1"/>
  <c r="AC7" i="1"/>
  <c r="AC19" i="1"/>
  <c r="Y9" i="6"/>
  <c r="Y35" i="6"/>
  <c r="M44" i="1"/>
  <c r="M18" i="1"/>
  <c r="R30" i="1"/>
  <c r="AC21" i="1"/>
  <c r="Y37" i="1"/>
  <c r="Y42" i="1"/>
  <c r="M24" i="6"/>
  <c r="R40" i="6"/>
  <c r="K40" i="6"/>
  <c r="N40" i="6" s="1"/>
  <c r="R34" i="6"/>
  <c r="R44" i="6"/>
  <c r="M28" i="1"/>
  <c r="K18" i="1"/>
  <c r="N18" i="1" s="1"/>
  <c r="AC13" i="1"/>
  <c r="K28" i="1"/>
  <c r="N28" i="1" s="1"/>
  <c r="M36" i="1"/>
  <c r="AC11" i="1"/>
  <c r="Y31" i="1"/>
  <c r="Y40" i="1"/>
  <c r="AC22" i="1"/>
  <c r="Y37" i="6"/>
  <c r="Y7" i="6"/>
  <c r="K30" i="1"/>
  <c r="N30" i="1" s="1"/>
  <c r="R38" i="1"/>
  <c r="M10" i="1"/>
  <c r="K36" i="1"/>
  <c r="N36" i="1" s="1"/>
  <c r="M6" i="1"/>
  <c r="R8" i="1"/>
  <c r="M16" i="1"/>
  <c r="Y12" i="1" l="1"/>
  <c r="K12" i="6"/>
  <c r="N13" i="6" s="1"/>
  <c r="R24" i="6"/>
  <c r="Y34" i="6"/>
  <c r="K10" i="6"/>
  <c r="N10" i="6" s="1"/>
  <c r="R6" i="6"/>
  <c r="K28" i="6"/>
  <c r="N28" i="6" s="1"/>
  <c r="M40" i="6"/>
  <c r="R16" i="6"/>
  <c r="M18" i="6"/>
  <c r="R38" i="6"/>
  <c r="K38" i="6"/>
  <c r="K24" i="6"/>
  <c r="N25" i="6" s="1"/>
  <c r="R30" i="6"/>
  <c r="R12" i="6"/>
  <c r="M12" i="6"/>
  <c r="R42" i="6"/>
  <c r="K18" i="6"/>
  <c r="N19" i="6" s="1"/>
  <c r="K30" i="6"/>
  <c r="M34" i="6"/>
  <c r="M32" i="6"/>
  <c r="K32" i="6"/>
  <c r="R10" i="6"/>
  <c r="K36" i="6"/>
  <c r="M20" i="6"/>
  <c r="R28" i="6"/>
  <c r="K20" i="6"/>
  <c r="Y39" i="6"/>
  <c r="M42" i="6"/>
  <c r="M36" i="6"/>
  <c r="AC28" i="6"/>
  <c r="M14" i="6"/>
  <c r="N41" i="6"/>
  <c r="Y13" i="6"/>
  <c r="R26" i="6"/>
  <c r="R32" i="6"/>
  <c r="M22" i="6"/>
  <c r="R22" i="6"/>
  <c r="R8" i="6"/>
  <c r="K26" i="6"/>
  <c r="N26" i="6" s="1"/>
  <c r="K34" i="6"/>
  <c r="N35" i="6" s="1"/>
  <c r="R14" i="6"/>
  <c r="AC44" i="6"/>
  <c r="K6" i="6"/>
  <c r="N7" i="6" s="1"/>
  <c r="M44" i="6"/>
  <c r="K22" i="6"/>
  <c r="N22" i="6" s="1"/>
  <c r="K44" i="6"/>
  <c r="N45" i="6" s="1"/>
  <c r="K8" i="6"/>
  <c r="N8" i="6" s="1"/>
  <c r="M30" i="6"/>
  <c r="M8" i="6"/>
  <c r="R20" i="6"/>
  <c r="M28" i="6"/>
  <c r="R18" i="6"/>
  <c r="M6" i="6"/>
  <c r="M10" i="6"/>
  <c r="R36" i="6"/>
  <c r="Y16" i="6"/>
  <c r="M26" i="6"/>
  <c r="K42" i="6"/>
  <c r="N43" i="6" s="1"/>
  <c r="K14" i="6"/>
  <c r="N14" i="6" s="1"/>
  <c r="M38" i="6"/>
  <c r="M16" i="6"/>
  <c r="AC30" i="6"/>
  <c r="N9" i="6"/>
  <c r="Y26" i="6"/>
  <c r="AC14" i="6"/>
  <c r="AC12" i="6"/>
  <c r="Y10" i="6"/>
  <c r="AC15" i="6"/>
  <c r="Y27" i="6"/>
  <c r="AC23" i="6"/>
  <c r="Y30" i="6"/>
  <c r="AC38" i="6"/>
  <c r="AC7" i="6"/>
  <c r="AC42" i="6"/>
  <c r="Y41" i="6"/>
  <c r="AC24" i="6"/>
  <c r="AC26" i="6"/>
  <c r="Y31" i="6"/>
  <c r="AC43" i="6"/>
  <c r="AC40" i="6"/>
  <c r="AC18" i="6"/>
  <c r="Y33" i="6"/>
  <c r="AC32" i="6"/>
  <c r="Y23" i="6"/>
  <c r="Y43" i="6"/>
  <c r="AC22" i="6"/>
  <c r="Y29" i="6"/>
  <c r="AC25" i="6"/>
  <c r="AC17" i="6"/>
  <c r="Y11" i="6"/>
  <c r="AC10" i="6"/>
  <c r="Y25" i="6"/>
  <c r="AC35" i="6"/>
  <c r="AC19" i="6"/>
  <c r="AC39" i="6"/>
  <c r="N12" i="6"/>
  <c r="Y22" i="6"/>
  <c r="AC34" i="6"/>
  <c r="AC6" i="6"/>
  <c r="Y17" i="6"/>
  <c r="AC11" i="6"/>
  <c r="Y32" i="6"/>
  <c r="Y12" i="6"/>
  <c r="Y18" i="6"/>
  <c r="Y19" i="6"/>
  <c r="Y15" i="6"/>
  <c r="Y24" i="6"/>
  <c r="Y21" i="6"/>
  <c r="AC33" i="6"/>
  <c r="Y20" i="1"/>
  <c r="Y18" i="1"/>
  <c r="Y39" i="1"/>
  <c r="AC36" i="1"/>
  <c r="Y9" i="1"/>
  <c r="Y13" i="1"/>
  <c r="Y33" i="1"/>
  <c r="AC40" i="1"/>
  <c r="AC42" i="1"/>
  <c r="AC33" i="1"/>
  <c r="AC37" i="1"/>
  <c r="Y11" i="1"/>
  <c r="Y16" i="1"/>
  <c r="Y24" i="1"/>
  <c r="AC41" i="1"/>
  <c r="Y32" i="1"/>
  <c r="AC35" i="1"/>
  <c r="Y38" i="1"/>
  <c r="N37" i="1"/>
  <c r="Y26" i="1"/>
  <c r="AC27" i="1"/>
  <c r="AC6" i="1"/>
  <c r="AC26" i="1"/>
  <c r="AC15" i="1"/>
  <c r="AC20" i="1"/>
  <c r="L26" i="1"/>
  <c r="L6" i="1"/>
  <c r="L30" i="6"/>
  <c r="L16" i="1"/>
  <c r="L20" i="1"/>
  <c r="L24" i="1"/>
  <c r="L28" i="1"/>
  <c r="L32" i="1"/>
  <c r="L36" i="1"/>
  <c r="L40" i="1"/>
  <c r="L44" i="1"/>
  <c r="L10" i="1"/>
  <c r="L30" i="1"/>
  <c r="L34" i="1"/>
  <c r="L42" i="1"/>
  <c r="N15" i="6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7" i="6" l="1"/>
  <c r="N36" i="6"/>
  <c r="N37" i="6"/>
  <c r="N38" i="6"/>
  <c r="N39" i="6"/>
  <c r="N33" i="6"/>
  <c r="N32" i="6"/>
  <c r="N30" i="6"/>
  <c r="N31" i="6"/>
  <c r="N24" i="6"/>
  <c r="N20" i="6"/>
  <c r="N21" i="6"/>
  <c r="N21" i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<sst xmlns="http://schemas.openxmlformats.org/spreadsheetml/2006/main" count="315" uniqueCount="249">
  <si>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</si>
  <si>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</si>
  <si>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</si>
  <si>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生年</t>
    <rPh sb="0" eb="2">
      <t>セイネン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</si>
  <si>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</si>
  <si>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</si>
  <si>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主将</t>
    <rPh sb="0" eb="2">
      <t>シュショウ</t>
    </rPh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</si>
  <si>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</si>
  <si>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</si>
  <si>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男子学校対抗</t>
    <rPh sb="0" eb="2">
      <t>ダンシ</t>
    </rPh>
    <rPh sb="2" eb="4">
      <t>ガッコウ</t>
    </rPh>
    <rPh sb="4" eb="6">
      <t>タイコウ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</si>
  <si>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</si>
  <si>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3">
      <t>ガッコウチョウ</t>
    </rPh>
    <rPh sb="3" eb="4">
      <t>メイ</t>
    </rPh>
    <phoneticPr fontId="1"/>
  </si>
  <si>
    <t>顧問名</t>
    <rPh sb="0" eb="2">
      <t>コモン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</si>
  <si>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</si>
  <si>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選手番号</t>
    <rPh sb="0" eb="2">
      <t>センシュ</t>
    </rPh>
    <rPh sb="2" eb="4">
      <t>バンゴウ</t>
    </rPh>
    <phoneticPr fontId="1"/>
  </si>
  <si>
    <t>←</t>
    <phoneticPr fontId="1"/>
  </si>
  <si>
    <t>主将</t>
    <phoneticPr fontId="1"/>
  </si>
  <si>
    <t>監督</t>
    <rPh sb="0" eb="2">
      <t>カントク</t>
    </rPh>
    <phoneticPr fontId="1"/>
  </si>
  <si>
    <t>高等学校</t>
    <rPh sb="0" eb="2">
      <t>コウトウ</t>
    </rPh>
    <rPh sb="2" eb="4">
      <t>ガッコウ</t>
    </rPh>
    <phoneticPr fontId="1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</si>
  <si>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1"/>
  </si>
  <si>
    <t>　学　校　長</t>
    <rPh sb="1" eb="2">
      <t>ガク</t>
    </rPh>
    <rPh sb="3" eb="4">
      <t>コウ</t>
    </rPh>
    <rPh sb="5" eb="6">
      <t>チョウ</t>
    </rPh>
    <phoneticPr fontId="1"/>
  </si>
  <si>
    <t>印</t>
    <rPh sb="0" eb="1">
      <t>シルシ</t>
    </rPh>
    <phoneticPr fontId="1"/>
  </si>
  <si>
    <t>　顧　　問</t>
    <rPh sb="1" eb="2">
      <t>カエリミ</t>
    </rPh>
    <rPh sb="4" eb="5">
      <t>トイ</t>
    </rPh>
    <phoneticPr fontId="1"/>
  </si>
  <si>
    <t>学校Code</t>
    <rPh sb="0" eb="2">
      <t>ガッコウ</t>
    </rPh>
    <phoneticPr fontId="1"/>
  </si>
  <si>
    <t>同封した用紙に書いてあります。</t>
    <rPh sb="0" eb="2">
      <t>ドウフウ</t>
    </rPh>
    <rPh sb="4" eb="6">
      <t>ヨウシ</t>
    </rPh>
    <rPh sb="7" eb="8">
      <t>カ</t>
    </rPh>
    <phoneticPr fontId="1"/>
  </si>
  <si>
    <t>月</t>
    <phoneticPr fontId="1"/>
  </si>
  <si>
    <t>日</t>
    <phoneticPr fontId="1"/>
  </si>
  <si>
    <t>　男子ダブルス</t>
    <rPh sb="1" eb="3">
      <t>ダンシ</t>
    </rPh>
    <phoneticPr fontId="1"/>
  </si>
  <si>
    <t>　男子学校対抗</t>
    <rPh sb="1" eb="3">
      <t>ダンシ</t>
    </rPh>
    <rPh sb="3" eb="5">
      <t>ガッコウ</t>
    </rPh>
    <rPh sb="5" eb="7">
      <t>タイコウ</t>
    </rPh>
    <phoneticPr fontId="1"/>
  </si>
  <si>
    <t>←</t>
    <phoneticPr fontId="1"/>
  </si>
  <si>
    <t>　ダブルス･シングルスは、　</t>
    <phoneticPr fontId="1"/>
  </si>
  <si>
    <t>強いものから順に並べてください。</t>
    <phoneticPr fontId="1"/>
  </si>
  <si>
    <t>月</t>
    <phoneticPr fontId="1"/>
  </si>
  <si>
    <t>日</t>
    <phoneticPr fontId="1"/>
  </si>
  <si>
    <t>主将</t>
    <phoneticPr fontId="1"/>
  </si>
  <si>
    <t>　女子学校対抗</t>
    <rPh sb="3" eb="5">
      <t>ガッコウ</t>
    </rPh>
    <rPh sb="5" eb="7">
      <t>タイコウ</t>
    </rPh>
    <phoneticPr fontId="1"/>
  </si>
  <si>
    <t>女子学校対抗</t>
    <rPh sb="2" eb="4">
      <t>ガッコウ</t>
    </rPh>
    <rPh sb="4" eb="6">
      <t>タイコウ</t>
    </rPh>
    <phoneticPr fontId="1"/>
  </si>
  <si>
    <t>女子ダブルス</t>
    <phoneticPr fontId="1"/>
  </si>
  <si>
    <t>女子シングルス</t>
    <phoneticPr fontId="1"/>
  </si>
  <si>
    <t>同志社</t>
  </si>
  <si>
    <t>立命館</t>
  </si>
  <si>
    <t>聖　母</t>
    <rPh sb="0" eb="1">
      <t>ヒジリ</t>
    </rPh>
    <rPh sb="2" eb="3">
      <t>ハハ</t>
    </rPh>
    <phoneticPr fontId="1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</si>
  <si>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</si>
  <si>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</si>
  <si>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</si>
  <si>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</si>
  <si>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</si>
  <si>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</si>
  <si>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1"/>
  </si>
  <si>
    <t>東　山</t>
    <phoneticPr fontId="1"/>
  </si>
  <si>
    <t>平　安</t>
    <phoneticPr fontId="1"/>
  </si>
  <si>
    <t>洛　南</t>
    <phoneticPr fontId="1"/>
  </si>
  <si>
    <t>洛　星</t>
    <phoneticPr fontId="1"/>
  </si>
  <si>
    <t>大　谷</t>
    <phoneticPr fontId="1"/>
  </si>
  <si>
    <t>花　園</t>
    <phoneticPr fontId="1"/>
  </si>
  <si>
    <t>同　国</t>
    <phoneticPr fontId="1"/>
  </si>
  <si>
    <t>同　女</t>
    <phoneticPr fontId="1"/>
  </si>
  <si>
    <t>光　華</t>
    <rPh sb="0" eb="1">
      <t>ヒカリ</t>
    </rPh>
    <rPh sb="2" eb="3">
      <t>ハナ</t>
    </rPh>
    <phoneticPr fontId="1"/>
  </si>
  <si>
    <t>ノート</t>
    <phoneticPr fontId="1"/>
  </si>
  <si>
    <t>翔　英</t>
    <phoneticPr fontId="1"/>
  </si>
  <si>
    <t>両　洋</t>
    <phoneticPr fontId="1"/>
  </si>
  <si>
    <t>山　城</t>
    <phoneticPr fontId="1"/>
  </si>
  <si>
    <t>鴨　沂</t>
    <phoneticPr fontId="1"/>
  </si>
  <si>
    <t>洛　北</t>
    <phoneticPr fontId="1"/>
  </si>
  <si>
    <t>北　稜</t>
    <phoneticPr fontId="1"/>
  </si>
  <si>
    <t>朱　雀</t>
    <phoneticPr fontId="1"/>
  </si>
  <si>
    <t>洛　東</t>
    <phoneticPr fontId="1"/>
  </si>
  <si>
    <t>鳥　羽</t>
    <phoneticPr fontId="1"/>
  </si>
  <si>
    <t>嵯峨野</t>
    <phoneticPr fontId="1"/>
  </si>
  <si>
    <t>　桂　</t>
    <phoneticPr fontId="1"/>
  </si>
  <si>
    <t>　橘　</t>
    <phoneticPr fontId="1"/>
  </si>
  <si>
    <t>洛　西</t>
    <phoneticPr fontId="1"/>
  </si>
  <si>
    <t>桃　山</t>
    <phoneticPr fontId="1"/>
  </si>
  <si>
    <t>東　稜</t>
    <phoneticPr fontId="1"/>
  </si>
  <si>
    <t>洛　水</t>
    <phoneticPr fontId="1"/>
  </si>
  <si>
    <t>すばる</t>
    <phoneticPr fontId="1"/>
  </si>
  <si>
    <t>向　陽</t>
    <phoneticPr fontId="1"/>
  </si>
  <si>
    <t>乙　訓</t>
    <phoneticPr fontId="1"/>
  </si>
  <si>
    <t>西乙訓</t>
    <phoneticPr fontId="1"/>
  </si>
  <si>
    <t>莵　道</t>
    <phoneticPr fontId="1"/>
  </si>
  <si>
    <t>城　陽</t>
    <phoneticPr fontId="1"/>
  </si>
  <si>
    <t>田　辺</t>
    <phoneticPr fontId="1"/>
  </si>
  <si>
    <t>木　津</t>
    <phoneticPr fontId="1"/>
  </si>
  <si>
    <t>南　陽</t>
    <phoneticPr fontId="1"/>
  </si>
  <si>
    <t>亀　岡</t>
    <phoneticPr fontId="1"/>
  </si>
  <si>
    <t>南　丹</t>
    <phoneticPr fontId="1"/>
  </si>
  <si>
    <t>園　部</t>
    <phoneticPr fontId="1"/>
  </si>
  <si>
    <t>農　芸</t>
    <phoneticPr fontId="1"/>
  </si>
  <si>
    <t>須　知</t>
    <phoneticPr fontId="1"/>
  </si>
  <si>
    <t>西　京</t>
    <rPh sb="2" eb="3">
      <t>キョウ</t>
    </rPh>
    <phoneticPr fontId="1"/>
  </si>
  <si>
    <t>堀　川</t>
    <phoneticPr fontId="1"/>
  </si>
  <si>
    <t>日吉丘</t>
    <phoneticPr fontId="1"/>
  </si>
  <si>
    <t>紫　野</t>
    <phoneticPr fontId="1"/>
  </si>
  <si>
    <t>聾学校</t>
    <phoneticPr fontId="1"/>
  </si>
  <si>
    <t>京教附</t>
    <rPh sb="0" eb="1">
      <t>キョウ</t>
    </rPh>
    <rPh sb="2" eb="3">
      <t>フ</t>
    </rPh>
    <phoneticPr fontId="1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</si>
  <si>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</si>
  <si>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</si>
  <si>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</si>
  <si>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</si>
  <si>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</si>
  <si>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</si>
  <si>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</si>
  <si>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</si>
  <si>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</si>
  <si>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</si>
  <si>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</si>
  <si>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</si>
  <si>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</si>
  <si>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</si>
  <si>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</si>
  <si>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</si>
  <si>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</si>
  <si>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</si>
  <si>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</si>
  <si>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</si>
  <si>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</si>
  <si>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</si>
  <si>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</si>
  <si>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</si>
  <si>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</si>
  <si>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</si>
  <si>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</si>
  <si>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</si>
  <si>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</si>
  <si>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</si>
  <si>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</si>
  <si>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</si>
  <si>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</si>
  <si>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</si>
  <si>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</si>
  <si>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</si>
  <si>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</si>
  <si>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</si>
  <si>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</si>
  <si>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</si>
  <si>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</si>
  <si>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</si>
  <si>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</si>
  <si>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</si>
  <si>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</si>
  <si>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</si>
  <si>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</si>
  <si>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</si>
  <si>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</si>
  <si>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</si>
  <si>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</si>
  <si>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</si>
  <si>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</si>
  <si>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</si>
  <si>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</si>
  <si>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</si>
  <si>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</si>
  <si>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</si>
  <si>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</si>
  <si>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</si>
  <si>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(西　京)</t>
  </si>
  <si>
    <t>(銅美術)</t>
  </si>
  <si>
    <t>(堀　川)</t>
  </si>
  <si>
    <t>(日吉丘)</t>
  </si>
  <si>
    <t>(紫　野)</t>
  </si>
  <si>
    <t>(聾学校)</t>
  </si>
  <si>
    <t>(京教附)</t>
  </si>
  <si>
    <t>(向ヶ丘)</t>
  </si>
  <si>
    <t>女子</t>
    <phoneticPr fontId="1"/>
  </si>
  <si>
    <t>　女子ダブルス</t>
    <phoneticPr fontId="1"/>
  </si>
  <si>
    <t>男子</t>
    <phoneticPr fontId="1"/>
  </si>
  <si>
    <t>　印刷は「印刷用男子」というワークシートを、B4 横 で印刷してください。</t>
    <rPh sb="8" eb="10">
      <t>ダンシ</t>
    </rPh>
    <phoneticPr fontId="1"/>
  </si>
  <si>
    <t>　印刷は「印刷用女子」というワークシートを、B4 横 で印刷してください。</t>
    <phoneticPr fontId="1"/>
  </si>
  <si>
    <t>①　学校情報</t>
    <rPh sb="2" eb="4">
      <t>ガッコウ</t>
    </rPh>
    <rPh sb="4" eb="6">
      <t>ジョウホウ</t>
    </rPh>
    <phoneticPr fontId="1"/>
  </si>
  <si>
    <t>　太枠の中だけ、①→②→③ の順に、入力をお願いします。</t>
    <rPh sb="15" eb="16">
      <t>ジュン</t>
    </rPh>
    <phoneticPr fontId="1"/>
  </si>
  <si>
    <t>②　選手名簿</t>
    <rPh sb="2" eb="4">
      <t>センシュ</t>
    </rPh>
    <rPh sb="4" eb="6">
      <t>メイボ</t>
    </rPh>
    <phoneticPr fontId="1"/>
  </si>
  <si>
    <t>③　春季大会　試合参加者</t>
    <phoneticPr fontId="1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</si>
  <si>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1"/>
  </si>
  <si>
    <t>① 学校情報</t>
    <rPh sb="2" eb="4">
      <t>ガッコウ</t>
    </rPh>
    <rPh sb="4" eb="6">
      <t>ジョウホウ</t>
    </rPh>
    <phoneticPr fontId="1"/>
  </si>
  <si>
    <t>学校コード</t>
    <phoneticPr fontId="1"/>
  </si>
  <si>
    <t>学校コード</t>
    <phoneticPr fontId="1"/>
  </si>
  <si>
    <t>京産大附</t>
    <rPh sb="1" eb="2">
      <t>サン</t>
    </rPh>
    <rPh sb="2" eb="4">
      <t>オオツキ</t>
    </rPh>
    <phoneticPr fontId="1"/>
  </si>
  <si>
    <t>(京産附)</t>
    <rPh sb="1" eb="2">
      <t>キョウ</t>
    </rPh>
    <rPh sb="2" eb="3">
      <t>サン</t>
    </rPh>
    <rPh sb="3" eb="4">
      <t>フ</t>
    </rPh>
    <phoneticPr fontId="1"/>
  </si>
  <si>
    <t>京都八幡</t>
    <rPh sb="0" eb="2">
      <t>キョウト</t>
    </rPh>
    <phoneticPr fontId="1"/>
  </si>
  <si>
    <t>(京八幡)</t>
    <rPh sb="1" eb="2">
      <t>キョウ</t>
    </rPh>
    <phoneticPr fontId="1"/>
  </si>
  <si>
    <t>立命宇治</t>
    <rPh sb="1" eb="2">
      <t>イノチ</t>
    </rPh>
    <phoneticPr fontId="1"/>
  </si>
  <si>
    <t>京都成章</t>
    <rPh sb="1" eb="2">
      <t>ミヤコ</t>
    </rPh>
    <phoneticPr fontId="1"/>
  </si>
  <si>
    <t>京都女子</t>
    <rPh sb="3" eb="4">
      <t>コ</t>
    </rPh>
    <phoneticPr fontId="1"/>
  </si>
  <si>
    <t>平安女学</t>
    <rPh sb="3" eb="4">
      <t>ガク</t>
    </rPh>
    <phoneticPr fontId="1"/>
  </si>
  <si>
    <t>洛陽総合</t>
    <rPh sb="2" eb="3">
      <t>ソウ</t>
    </rPh>
    <rPh sb="3" eb="4">
      <t>ゴウ</t>
    </rPh>
    <phoneticPr fontId="1"/>
  </si>
  <si>
    <t>銅陀美工</t>
    <rPh sb="1" eb="2">
      <t>ダ</t>
    </rPh>
    <rPh sb="2" eb="3">
      <t>ビ</t>
    </rPh>
    <rPh sb="3" eb="4">
      <t>コウ</t>
    </rPh>
    <phoneticPr fontId="1"/>
  </si>
  <si>
    <t>京外大西</t>
    <rPh sb="1" eb="2">
      <t>ガイ</t>
    </rPh>
    <rPh sb="2" eb="3">
      <t>ダイ</t>
    </rPh>
    <rPh sb="3" eb="4">
      <t>ニシ</t>
    </rPh>
    <phoneticPr fontId="1"/>
  </si>
  <si>
    <t>京都明徳</t>
    <rPh sb="0" eb="2">
      <t>キョウト</t>
    </rPh>
    <rPh sb="2" eb="3">
      <t>メイ</t>
    </rPh>
    <rPh sb="3" eb="4">
      <t>トク</t>
    </rPh>
    <phoneticPr fontId="1"/>
  </si>
  <si>
    <t>華頂女子</t>
    <rPh sb="2" eb="3">
      <t>オンナ</t>
    </rPh>
    <rPh sb="3" eb="4">
      <t>コ</t>
    </rPh>
    <phoneticPr fontId="1"/>
  </si>
  <si>
    <t>京都文教</t>
    <rPh sb="1" eb="2">
      <t>ミヤコ</t>
    </rPh>
    <phoneticPr fontId="1"/>
  </si>
  <si>
    <t>京都朝鮮</t>
    <rPh sb="1" eb="2">
      <t>ミヤコ</t>
    </rPh>
    <phoneticPr fontId="1"/>
  </si>
  <si>
    <t>の入力をお願いします。</t>
    <rPh sb="1" eb="3">
      <t>ニュウリョク</t>
    </rPh>
    <rPh sb="5" eb="6">
      <t>ネガ</t>
    </rPh>
    <phoneticPr fontId="1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</si>
  <si>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1"/>
  </si>
  <si>
    <t>申込用紙への押印</t>
    <rPh sb="0" eb="2">
      <t>モウシコミ</t>
    </rPh>
    <rPh sb="2" eb="4">
      <t>ヨウシ</t>
    </rPh>
    <rPh sb="6" eb="8">
      <t>オウイン</t>
    </rPh>
    <phoneticPr fontId="1"/>
  </si>
  <si>
    <t>②　選手名簿</t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</si>
  <si>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</si>
  <si>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1"/>
  </si>
  <si>
    <t>をご提出ください。</t>
    <rPh sb="2" eb="4">
      <t>テイシュツ</t>
    </rPh>
    <phoneticPr fontId="1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</si>
  <si>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1"/>
  </si>
  <si>
    <t>注</t>
    <rPh sb="0" eb="1">
      <t>チュウ</t>
    </rPh>
    <phoneticPr fontId="1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</si>
  <si>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1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</si>
  <si>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1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</si>
  <si>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1"/>
  </si>
  <si>
    <t>　　(以下の手順でお願いします)</t>
    <phoneticPr fontId="1"/>
  </si>
  <si>
    <t>イ</t>
    <phoneticPr fontId="1"/>
  </si>
  <si>
    <t>ア</t>
    <phoneticPr fontId="1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</si>
  <si>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1"/>
  </si>
  <si>
    <t>このファイルの中に</t>
    <rPh sb="7" eb="8">
      <t>ナカ</t>
    </rPh>
    <phoneticPr fontId="1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</si>
  <si>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1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</si>
  <si>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1"/>
  </si>
  <si>
    <t>そのまま保存してください。</t>
    <phoneticPr fontId="1"/>
  </si>
  <si>
    <t>（昨年作成していただいたファイルからコピーできるところは</t>
    <rPh sb="1" eb="3">
      <t>サクネン</t>
    </rPh>
    <rPh sb="3" eb="5">
      <t>サクセイ</t>
    </rPh>
    <phoneticPr fontId="1"/>
  </si>
  <si>
    <t>コピーしていただいてもかまいません。）</t>
    <phoneticPr fontId="1"/>
  </si>
  <si>
    <t>４／１７　１２：００までに、</t>
    <phoneticPr fontId="1"/>
  </si>
  <si>
    <t>京廣学館</t>
    <rPh sb="1" eb="2">
      <t>ヒロシ</t>
    </rPh>
    <rPh sb="2" eb="4">
      <t>ガクカン</t>
    </rPh>
    <phoneticPr fontId="1"/>
  </si>
  <si>
    <t>(廣学館)</t>
    <rPh sb="1" eb="2">
      <t>ヒロシ</t>
    </rPh>
    <rPh sb="2" eb="3">
      <t>ガク</t>
    </rPh>
    <rPh sb="3" eb="4">
      <t>カン</t>
    </rPh>
    <phoneticPr fontId="1"/>
  </si>
  <si>
    <t>城南菱創</t>
    <rPh sb="2" eb="3">
      <t>ヒシ</t>
    </rPh>
    <rPh sb="3" eb="4">
      <t>キズ</t>
    </rPh>
    <phoneticPr fontId="1"/>
  </si>
  <si>
    <t>(城南菱)</t>
    <phoneticPr fontId="1"/>
  </si>
  <si>
    <t>京都西山</t>
    <rPh sb="0" eb="2">
      <t>キョウト</t>
    </rPh>
    <rPh sb="2" eb="3">
      <t>ニシ</t>
    </rPh>
    <rPh sb="3" eb="4">
      <t>ヤマ</t>
    </rPh>
    <phoneticPr fontId="1"/>
  </si>
  <si>
    <t>　nakatani44@kyoto-tt.net  宛 送付してください。　</t>
    <phoneticPr fontId="1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</si>
  <si>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1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</si>
  <si>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1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</si>
  <si>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1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</si>
  <si>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1"/>
  </si>
  <si>
    <t>京都精華</t>
    <rPh sb="0" eb="2">
      <t>キョウト</t>
    </rPh>
    <rPh sb="2" eb="4">
      <t>セイカ</t>
    </rPh>
    <phoneticPr fontId="1"/>
  </si>
  <si>
    <t>工学院</t>
    <rPh sb="0" eb="3">
      <t>コウガクイン</t>
    </rPh>
    <phoneticPr fontId="1"/>
  </si>
  <si>
    <t>(工学院)</t>
    <rPh sb="1" eb="4">
      <t>コウガクイン</t>
    </rPh>
    <phoneticPr fontId="1"/>
  </si>
  <si>
    <t>(精　華)</t>
    <phoneticPr fontId="1"/>
  </si>
  <si>
    <t>京先端附</t>
    <rPh sb="1" eb="3">
      <t>センタン</t>
    </rPh>
    <rPh sb="3" eb="4">
      <t>フ</t>
    </rPh>
    <phoneticPr fontId="1"/>
  </si>
  <si>
    <t>(先端附)</t>
    <rPh sb="1" eb="3">
      <t>センタン</t>
    </rPh>
    <rPh sb="3" eb="4">
      <t>フ</t>
    </rPh>
    <phoneticPr fontId="1"/>
  </si>
  <si>
    <t>京都国際</t>
    <rPh sb="1" eb="2">
      <t>ミヤコ</t>
    </rPh>
    <rPh sb="2" eb="4">
      <t>コクサイ</t>
    </rPh>
    <phoneticPr fontId="1"/>
  </si>
  <si>
    <t>(京国際)</t>
    <rPh sb="2" eb="4">
      <t>コクサイ</t>
    </rPh>
    <phoneticPr fontId="1"/>
  </si>
  <si>
    <t>Excelのファイル(25-sanka-2xx.xlsx)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1"/>
  </si>
  <si>
    <t>Excelのファイル(25-sanka-2xx.xlsx) の 保存</t>
    <rPh sb="32" eb="34">
      <t>ホゾン</t>
    </rPh>
    <phoneticPr fontId="1"/>
  </si>
  <si>
    <t>入力していただいた Excelのファイル(25-sanka-2xx.xlsx) は、</t>
    <rPh sb="0" eb="2">
      <t>ニュウリョク</t>
    </rPh>
    <phoneticPr fontId="1"/>
  </si>
  <si>
    <t>Excelファイル（25-sanka-2xx.xlsx）については、E-mailに添付し</t>
    <rPh sb="41" eb="43">
      <t>テンプ</t>
    </rPh>
    <phoneticPr fontId="1"/>
  </si>
  <si>
    <t>４／１９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1"/>
  </si>
  <si>
    <t>春季卓球選手権大会参加申し込みの手順について　</t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1"/>
  </si>
  <si>
    <t>①　学校情報　（ 学校名 ・ 学校長名 ・ 顧問名 ・ 監督名 ・ 学校コード ）</t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1"/>
  </si>
  <si>
    <r>
      <t xml:space="preserve">（必ず </t>
    </r>
    <r>
      <rPr>
        <b/>
        <sz val="20"/>
        <rFont val="ＭＳ ゴシック"/>
        <family val="3"/>
        <charset val="128"/>
      </rPr>
      <t>Ｂ４横</t>
    </r>
    <r>
      <rPr>
        <sz val="11"/>
        <rFont val="ＭＳ ゴシック"/>
        <family val="3"/>
        <charset val="128"/>
      </rPr>
      <t>　でお願いします）</t>
    </r>
    <rPh sb="1" eb="2">
      <t>カナラ</t>
    </rPh>
    <phoneticPr fontId="1"/>
  </si>
  <si>
    <r>
      <t xml:space="preserve">（ 可能であればファイル名の" </t>
    </r>
    <r>
      <rPr>
        <b/>
        <sz val="14"/>
        <rFont val="ＭＳ ゴシック"/>
        <family val="3"/>
        <charset val="128"/>
      </rPr>
      <t xml:space="preserve">2xx </t>
    </r>
    <r>
      <rPr>
        <b/>
        <sz val="11"/>
        <rFont val="ＭＳ ゴシック"/>
        <family val="3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1"/>
  </si>
  <si>
    <t>ウ</t>
    <phoneticPr fontId="1"/>
  </si>
  <si>
    <t>４／２４ までに要項に書かれた要領で参加料を 銀行振込 してください。</t>
    <rPh sb="8" eb="10">
      <t>ヨウコウ</t>
    </rPh>
    <rPh sb="11" eb="12">
      <t>カ</t>
    </rPh>
    <rPh sb="15" eb="17">
      <t>ヨウリョウ</t>
    </rPh>
    <rPh sb="18" eb="21">
      <t>サンカリョウ</t>
    </rPh>
    <rPh sb="23" eb="27">
      <t>ギンコウフリコミ</t>
    </rPh>
    <phoneticPr fontId="1"/>
  </si>
  <si>
    <t>振込者名は 必ず学校名を入れて 「 ２０２５１　〇○高校 」としてください</t>
    <rPh sb="0" eb="4">
      <t>フリコミシャメイ</t>
    </rPh>
    <rPh sb="6" eb="7">
      <t>カナラ</t>
    </rPh>
    <rPh sb="8" eb="11">
      <t>ガッコウメイ</t>
    </rPh>
    <rPh sb="12" eb="13">
      <t>イ</t>
    </rPh>
    <rPh sb="24" eb="28">
      <t>マルマルコウコウ</t>
    </rPh>
    <phoneticPr fontId="1"/>
  </si>
  <si>
    <r>
      <t>印刷した用紙に、</t>
    </r>
    <r>
      <rPr>
        <b/>
        <sz val="11"/>
        <rFont val="ＭＳ ゴシック"/>
        <family val="3"/>
        <charset val="128"/>
      </rPr>
      <t>学校長および顧問部長の「押印」</t>
    </r>
    <r>
      <rPr>
        <sz val="11"/>
        <rFont val="ＭＳ ゴシック"/>
        <family val="3"/>
        <charset val="128"/>
      </rPr>
      <t>が済めば申し込み用紙の完成です。</t>
    </r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1"/>
  </si>
  <si>
    <t>　2025（R7)年度　春季高等学校卓球選手権大会　　参加申込書</t>
    <rPh sb="9" eb="11">
      <t>ネンド</t>
    </rPh>
    <phoneticPr fontId="1"/>
  </si>
  <si>
    <t>　2025（R7）年度　春季高等学校卓球選手権大会　　参加申込書</t>
    <rPh sb="9" eb="11">
      <t>ネンド</t>
    </rPh>
    <phoneticPr fontId="1"/>
  </si>
  <si>
    <t>開　建</t>
    <rPh sb="0" eb="1">
      <t>カイ</t>
    </rPh>
    <rPh sb="2" eb="3">
      <t>ケン</t>
    </rPh>
    <phoneticPr fontId="1"/>
  </si>
  <si>
    <t>(開　建)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</si>
</sst>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Meiryo UI"/>
      <family val="3"/>
      <charset val="128"/>
    </font>
    <font>
      <b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3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4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5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2" fillId="8" borderId="2" xfId="1" applyFont="1" applyFill="1" applyBorder="1" applyProtection="1"/>
    <xf numFmtId="0" fontId="12" fillId="8" borderId="35" xfId="1" applyFont="1" applyFill="1" applyBorder="1" applyAlignment="1" applyProtection="1">
      <alignment horizontal="left"/>
    </xf>
    <xf numFmtId="0" fontId="13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2" fillId="8" borderId="21" xfId="1" applyFont="1" applyFill="1" applyBorder="1" applyProtection="1"/>
    <xf numFmtId="0" fontId="13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2" fillId="8" borderId="36" xfId="1" applyFont="1" applyFill="1" applyBorder="1" applyProtection="1"/>
    <xf numFmtId="0" fontId="12" fillId="8" borderId="37" xfId="1" applyFont="1" applyFill="1" applyBorder="1" applyAlignment="1" applyProtection="1">
      <alignment horizontal="left"/>
    </xf>
    <xf numFmtId="0" fontId="12" fillId="8" borderId="38" xfId="1" applyFont="1" applyFill="1" applyBorder="1" applyProtection="1"/>
    <xf numFmtId="0" fontId="12" fillId="8" borderId="35" xfId="1" applyFont="1" applyFill="1" applyBorder="1" applyProtection="1"/>
    <xf numFmtId="0" fontId="13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3" fillId="6" borderId="78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3" fillId="0" borderId="7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28" fillId="0" borderId="0" xfId="0" applyFont="1"/>
    <xf numFmtId="0" fontId="26" fillId="0" borderId="0" xfId="0" applyFont="1" applyAlignment="1">
      <alignment horizontal="left" vertical="center"/>
    </xf>
    <xf numFmtId="0" fontId="26" fillId="9" borderId="0" xfId="0" applyFont="1" applyFill="1" applyAlignment="1">
      <alignment horizontal="lef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4" borderId="57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20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18" fillId="4" borderId="57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9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57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10" fillId="4" borderId="57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6" borderId="19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20" fillId="5" borderId="57" xfId="0" applyFont="1" applyFill="1" applyBorder="1" applyAlignment="1">
      <alignment horizontal="left" vertical="center"/>
    </xf>
    <xf numFmtId="0" fontId="20" fillId="5" borderId="10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/>
    </xf>
    <xf numFmtId="0" fontId="20" fillId="5" borderId="19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19" fillId="5" borderId="57" xfId="0" applyFont="1" applyFill="1" applyBorder="1" applyAlignment="1">
      <alignment vertical="center"/>
    </xf>
    <xf numFmtId="0" fontId="19" fillId="5" borderId="10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/>
    </xf>
    <xf numFmtId="0" fontId="18" fillId="5" borderId="20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0" fontId="18" fillId="5" borderId="23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0" fontId="17" fillId="5" borderId="57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6" fillId="0" borderId="0" xfId="0" quotePrefix="1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59</xdr:row>
      <xdr:rowOff>171450</xdr:rowOff>
    </xdr:from>
    <xdr:to>
      <xdr:col>25</xdr:col>
      <xdr:colOff>76200</xdr:colOff>
      <xdr:row>70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  <xdr:twoCellAnchor>
    <xdr:from>
      <xdr:col>14</xdr:col>
      <xdr:colOff>247649</xdr:colOff>
      <xdr:row>54</xdr:row>
      <xdr:rowOff>38100</xdr:rowOff>
    </xdr:from>
    <xdr:to>
      <xdr:col>23</xdr:col>
      <xdr:colOff>190500</xdr:colOff>
      <xdr:row>57</xdr:row>
      <xdr:rowOff>133350</xdr:rowOff>
    </xdr:to>
    <xdr:sp macro="" textlink="">
      <xdr:nvSpPr>
        <xdr:cNvPr id="2" name="角丸四角形吹き出し 1"/>
        <xdr:cNvSpPr/>
      </xdr:nvSpPr>
      <xdr:spPr bwMode="auto">
        <a:xfrm>
          <a:off x="3981449" y="11258550"/>
          <a:ext cx="2343151" cy="723900"/>
        </a:xfrm>
        <a:prstGeom prst="wedgeRoundRectCallout">
          <a:avLst>
            <a:gd name="adj1" fmla="val -55412"/>
            <a:gd name="adj2" fmla="val -1111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36000" rIns="36000" bIns="0" rtlCol="0" anchor="t" upright="1"/>
        <a:lstStyle/>
        <a:p>
          <a:pPr algn="l"/>
          <a:r>
            <a:rPr kumimoji="1" lang="ja-JP" altLang="en-US" sz="1100"/>
            <a:t>この数字は</a:t>
          </a:r>
          <a:endParaRPr kumimoji="1" lang="en-US" altLang="ja-JP" sz="1100"/>
        </a:p>
        <a:p>
          <a:pPr algn="l"/>
          <a:r>
            <a:rPr kumimoji="1" lang="ja-JP" altLang="en-US" sz="1100"/>
            <a:t>どの学校も同じです</a:t>
          </a:r>
          <a:endParaRPr kumimoji="1" lang="en-US" altLang="ja-JP" sz="1100"/>
        </a:p>
        <a:p>
          <a:pPr algn="l"/>
          <a:r>
            <a:rPr kumimoji="1" lang="ja-JP" altLang="en-US" sz="900"/>
            <a:t>（</a:t>
          </a:r>
          <a:r>
            <a:rPr kumimoji="1" lang="en-US" altLang="ja-JP" sz="900"/>
            <a:t>2025</a:t>
          </a:r>
          <a:r>
            <a:rPr kumimoji="1" lang="ja-JP" altLang="en-US" sz="900"/>
            <a:t>年度の</a:t>
          </a:r>
          <a:r>
            <a:rPr kumimoji="1" lang="en-US" altLang="ja-JP" sz="900"/>
            <a:t>1</a:t>
          </a:r>
          <a:r>
            <a:rPr kumimoji="1" lang="ja-JP" altLang="en-US" sz="900"/>
            <a:t>回目の試合を意味します）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workbookViewId="0">
      <selection activeCell="AC47" sqref="AC47"/>
    </sheetView>
  </sheetViews>
  <sheetFormatPr defaultColWidth="3.5" defaultRowHeight="18.75" customHeight="1"/>
  <cols>
    <col min="1" max="1" width="3.5" style="166" customWidth="1"/>
    <col min="2" max="16384" width="3.5" style="155"/>
  </cols>
  <sheetData>
    <row r="1" spans="1:28" ht="16.5" customHeight="1">
      <c r="D1" s="156" t="s">
        <v>237</v>
      </c>
    </row>
    <row r="2" spans="1:28" ht="24" customHeight="1">
      <c r="R2" s="174" t="s">
        <v>203</v>
      </c>
      <c r="S2" s="174"/>
      <c r="T2" s="174"/>
      <c r="U2" s="174"/>
      <c r="V2" s="174"/>
      <c r="W2" s="174"/>
      <c r="X2" s="174"/>
      <c r="Y2" s="174"/>
      <c r="Z2" s="174"/>
      <c r="AA2" s="174"/>
    </row>
    <row r="3" spans="1:28" ht="16.5" customHeight="1"/>
    <row r="4" spans="1:28" ht="16.5" customHeight="1">
      <c r="A4" s="176">
        <v>1</v>
      </c>
      <c r="C4" s="180" t="s">
        <v>232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</row>
    <row r="5" spans="1:28" ht="16.5" customHeight="1"/>
    <row r="6" spans="1:28" ht="16.5" customHeight="1">
      <c r="D6" s="155" t="s">
        <v>207</v>
      </c>
    </row>
    <row r="7" spans="1:28" ht="16.5" customHeight="1">
      <c r="D7" s="177" t="s">
        <v>208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</row>
    <row r="8" spans="1:28" ht="16.5" customHeight="1">
      <c r="E8" s="177" t="s">
        <v>238</v>
      </c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</row>
    <row r="9" spans="1:28" ht="16.5" customHeight="1">
      <c r="E9" s="177" t="s">
        <v>194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spans="1:28" ht="16.5" customHeight="1">
      <c r="E10" s="177" t="s">
        <v>198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</row>
    <row r="11" spans="1:28" ht="16.5" customHeight="1">
      <c r="D11" s="177" t="s">
        <v>191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</row>
    <row r="12" spans="1:28" ht="16.5" customHeight="1">
      <c r="L12" s="167"/>
      <c r="M12" s="168" t="s">
        <v>211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7"/>
      <c r="Z12" s="167"/>
    </row>
    <row r="13" spans="1:28" ht="16.5" customHeight="1">
      <c r="L13" s="167"/>
      <c r="M13" s="168" t="s">
        <v>212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7"/>
      <c r="Z13" s="167"/>
    </row>
    <row r="14" spans="1:28" ht="16.5" customHeight="1" thickBot="1"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</row>
    <row r="15" spans="1:28" ht="16.5" customHeight="1" thickBot="1">
      <c r="D15" s="169"/>
      <c r="F15" s="155" t="s">
        <v>222</v>
      </c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</row>
    <row r="16" spans="1:28" ht="16.5" customHeight="1">
      <c r="F16" s="155" t="s">
        <v>223</v>
      </c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7" spans="1:28" ht="16.5" customHeight="1"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</row>
    <row r="18" spans="1:28" ht="16.5" customHeight="1">
      <c r="D18" s="177" t="s">
        <v>192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</row>
    <row r="19" spans="1:28" ht="16.5" customHeight="1" thickBot="1">
      <c r="D19" s="177" t="s">
        <v>209</v>
      </c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</row>
    <row r="20" spans="1:28" ht="27" customHeight="1" thickBot="1">
      <c r="M20" s="169"/>
      <c r="N20" s="174" t="s">
        <v>239</v>
      </c>
      <c r="O20" s="174"/>
      <c r="P20" s="174"/>
      <c r="Q20" s="174"/>
      <c r="R20" s="174"/>
      <c r="S20" s="174"/>
      <c r="T20" s="174"/>
      <c r="U20" s="174"/>
      <c r="V20" s="174"/>
      <c r="W20" s="174"/>
      <c r="X20" s="174"/>
    </row>
    <row r="21" spans="1:28" ht="16.5" customHeight="1"/>
    <row r="22" spans="1:28" ht="16.5" customHeight="1">
      <c r="A22" s="176">
        <v>2</v>
      </c>
      <c r="C22" s="180" t="s">
        <v>233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</row>
    <row r="23" spans="1:28" ht="16.5" customHeight="1"/>
    <row r="24" spans="1:28" ht="16.5" customHeight="1">
      <c r="D24" s="177" t="s">
        <v>234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</row>
    <row r="25" spans="1:28" ht="16.5" customHeight="1">
      <c r="D25" s="155" t="s">
        <v>210</v>
      </c>
    </row>
    <row r="26" spans="1:28" ht="26.25" customHeight="1">
      <c r="F26" s="181" t="s">
        <v>240</v>
      </c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</row>
    <row r="27" spans="1:28" ht="10.5" customHeight="1"/>
    <row r="28" spans="1:28" ht="10.5" customHeight="1"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</row>
    <row r="29" spans="1:28" ht="10.5" customHeight="1"/>
    <row r="30" spans="1:28" ht="16.5" customHeight="1"/>
    <row r="31" spans="1:28" ht="16.5" customHeight="1">
      <c r="A31" s="176">
        <v>3</v>
      </c>
      <c r="C31" s="180" t="s">
        <v>193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</row>
    <row r="32" spans="1:28" ht="16.5" customHeight="1"/>
    <row r="33" spans="1:28" ht="16.5" customHeight="1">
      <c r="D33" s="177" t="s">
        <v>244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</row>
    <row r="34" spans="1:28" ht="16.5" customHeight="1"/>
    <row r="35" spans="1:28" ht="16.5" customHeight="1"/>
    <row r="36" spans="1:28" ht="8.25" customHeight="1"/>
    <row r="37" spans="1:28" ht="16.5" customHeight="1">
      <c r="A37" s="176">
        <v>4</v>
      </c>
      <c r="C37" s="180" t="s">
        <v>195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</row>
    <row r="38" spans="1:28" ht="16.5" customHeight="1" thickBot="1"/>
    <row r="39" spans="1:28" ht="16.5" customHeight="1" thickBot="1">
      <c r="B39" s="155" t="s">
        <v>205</v>
      </c>
      <c r="C39" s="169"/>
      <c r="D39" s="177" t="s">
        <v>235</v>
      </c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</row>
    <row r="40" spans="1:28" ht="16.5" customHeight="1">
      <c r="C40" s="170"/>
      <c r="D40" s="170"/>
      <c r="E40" s="171" t="s">
        <v>213</v>
      </c>
      <c r="F40" s="170"/>
      <c r="G40" s="170"/>
      <c r="N40" s="179" t="s">
        <v>219</v>
      </c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</row>
    <row r="41" spans="1:28" ht="16.5" customHeight="1">
      <c r="C41" s="170"/>
      <c r="D41" s="170"/>
      <c r="E41" s="170"/>
      <c r="F41" s="170"/>
      <c r="G41" s="170"/>
    </row>
    <row r="42" spans="1:28" ht="7.5" customHeight="1">
      <c r="C42" s="170"/>
      <c r="D42" s="170"/>
      <c r="E42" s="170"/>
      <c r="F42" s="170"/>
      <c r="G42" s="170"/>
    </row>
    <row r="43" spans="1:28" ht="16.5" customHeight="1" thickBot="1">
      <c r="B43" s="155" t="s">
        <v>204</v>
      </c>
      <c r="C43" s="170"/>
      <c r="D43" s="309" t="s">
        <v>236</v>
      </c>
      <c r="E43" s="310"/>
      <c r="F43" s="310"/>
      <c r="G43" s="310"/>
      <c r="H43" s="175"/>
      <c r="I43" s="175"/>
      <c r="J43" s="175"/>
      <c r="K43" s="175"/>
      <c r="L43" s="175"/>
    </row>
    <row r="44" spans="1:28" ht="16.5" customHeight="1" thickBot="1">
      <c r="C44" s="169"/>
      <c r="D44" s="170"/>
      <c r="E44" s="178" t="s">
        <v>196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6.5" customHeight="1">
      <c r="E45" s="177" t="s">
        <v>220</v>
      </c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R45" s="177" t="s">
        <v>197</v>
      </c>
      <c r="S45" s="177"/>
      <c r="T45" s="177"/>
      <c r="U45" s="177"/>
      <c r="V45" s="177"/>
      <c r="W45" s="177"/>
      <c r="X45" s="177"/>
      <c r="Y45" s="177"/>
      <c r="Z45" s="177"/>
      <c r="AA45" s="177"/>
      <c r="AB45" s="177"/>
    </row>
    <row r="46" spans="1:28" ht="16.5" customHeight="1"/>
    <row r="47" spans="1:28" ht="16.5" customHeight="1">
      <c r="H47" s="155" t="s">
        <v>221</v>
      </c>
    </row>
    <row r="48" spans="1:28" ht="16.5" customHeight="1"/>
    <row r="49" spans="1:27" ht="16.5" customHeight="1" thickBot="1"/>
    <row r="50" spans="1:27" ht="16.5" customHeight="1" thickBot="1">
      <c r="B50" s="155" t="s">
        <v>241</v>
      </c>
      <c r="C50" s="169"/>
      <c r="D50" s="175" t="s">
        <v>242</v>
      </c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</row>
    <row r="51" spans="1:27" ht="16.5" customHeight="1"/>
    <row r="52" spans="1:27" ht="16.5" customHeight="1">
      <c r="E52" s="155" t="s">
        <v>243</v>
      </c>
    </row>
    <row r="53" spans="1:27" ht="16.5" customHeight="1"/>
    <row r="54" spans="1:27" ht="16.5" customHeight="1"/>
    <row r="55" spans="1:27" ht="16.5" customHeight="1"/>
    <row r="56" spans="1:27" ht="16.5" customHeight="1"/>
    <row r="57" spans="1:27" ht="16.5" customHeight="1"/>
    <row r="58" spans="1:27" ht="16.5" customHeight="1"/>
    <row r="59" spans="1:27" ht="16.5" customHeight="1"/>
    <row r="60" spans="1:27" ht="16.5" customHeight="1" thickBot="1"/>
    <row r="61" spans="1:27" ht="16.5" customHeight="1" thickBot="1">
      <c r="B61" s="169"/>
    </row>
    <row r="62" spans="1:27" ht="16.5" customHeight="1">
      <c r="A62" s="155"/>
      <c r="B62" s="172" t="s">
        <v>199</v>
      </c>
      <c r="D62" s="173" t="s">
        <v>202</v>
      </c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</row>
    <row r="63" spans="1:27" ht="16.5" customHeight="1">
      <c r="D63" s="173" t="s">
        <v>206</v>
      </c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6.5" customHeight="1">
      <c r="D64" s="173" t="s">
        <v>200</v>
      </c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</row>
    <row r="65" spans="4:27" ht="16.5" customHeight="1">
      <c r="D65" s="173"/>
      <c r="F65" s="173"/>
      <c r="G65" s="173" t="s">
        <v>201</v>
      </c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</row>
    <row r="66" spans="4:27" ht="8.25" customHeight="1"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</row>
    <row r="67" spans="4:27" ht="8.25" customHeight="1"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</row>
    <row r="68" spans="4:27" ht="8.25" customHeight="1"/>
    <row r="69" spans="4:27" ht="8.25" customHeight="1"/>
    <row r="70" spans="4:27" ht="8.25" customHeight="1"/>
  </sheetData>
  <mergeCells count="20"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  <mergeCell ref="D39:AB39"/>
    <mergeCell ref="E44:AB44"/>
    <mergeCell ref="E45:P45"/>
    <mergeCell ref="N40:AB40"/>
    <mergeCell ref="R45:AB45"/>
  </mergeCells>
  <phoneticPr fontI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8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00" t="s">
        <v>165</v>
      </c>
      <c r="B1" s="201"/>
      <c r="C1" s="204" t="s">
        <v>169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</row>
    <row r="2" spans="1:19" ht="25.5" customHeight="1">
      <c r="A2" s="202"/>
      <c r="B2" s="203"/>
      <c r="C2" s="205" t="s">
        <v>166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32" t="s">
        <v>173</v>
      </c>
      <c r="B4" s="233"/>
      <c r="C4" s="18"/>
      <c r="D4" s="18"/>
      <c r="E4" s="18"/>
      <c r="F4" s="18"/>
      <c r="G4" s="18"/>
      <c r="H4" s="18"/>
      <c r="I4" s="18"/>
      <c r="J4" s="18"/>
      <c r="K4" s="19"/>
      <c r="L4" s="154" t="s">
        <v>174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34"/>
      <c r="C5" s="235"/>
      <c r="D5" s="18" t="s">
        <v>19</v>
      </c>
      <c r="E5" s="18"/>
      <c r="F5" s="18"/>
      <c r="G5" s="18"/>
      <c r="H5" s="18"/>
      <c r="I5" s="18"/>
      <c r="J5" s="18"/>
      <c r="K5" s="19"/>
      <c r="L5" s="236"/>
      <c r="M5" s="237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99"/>
      <c r="F7" s="199"/>
      <c r="G7" s="199"/>
      <c r="H7" s="199"/>
      <c r="I7" s="223" t="s">
        <v>171</v>
      </c>
      <c r="J7" s="224"/>
      <c r="K7" s="224"/>
      <c r="L7" s="224"/>
      <c r="M7" s="224"/>
      <c r="N7" s="224"/>
      <c r="O7" s="224"/>
      <c r="P7" s="224"/>
      <c r="Q7" s="224"/>
      <c r="R7" s="225"/>
      <c r="S7" s="18"/>
    </row>
    <row r="8" spans="1:19" ht="22.5" customHeight="1">
      <c r="A8" s="153" t="s">
        <v>12</v>
      </c>
      <c r="B8" s="59"/>
      <c r="C8" s="60"/>
      <c r="D8" s="18"/>
      <c r="E8" s="199"/>
      <c r="F8" s="199"/>
      <c r="G8" s="199"/>
      <c r="H8" s="199"/>
      <c r="I8" s="226"/>
      <c r="J8" s="227"/>
      <c r="K8" s="227"/>
      <c r="L8" s="227"/>
      <c r="M8" s="227"/>
      <c r="N8" s="227"/>
      <c r="O8" s="227"/>
      <c r="P8" s="227"/>
      <c r="Q8" s="227"/>
      <c r="R8" s="228"/>
      <c r="S8" s="18"/>
    </row>
    <row r="9" spans="1:19" ht="22.5" customHeight="1" thickBot="1">
      <c r="A9" s="153" t="s">
        <v>13</v>
      </c>
      <c r="B9" s="61"/>
      <c r="C9" s="62"/>
      <c r="D9" s="19"/>
      <c r="E9" s="199"/>
      <c r="F9" s="199"/>
      <c r="G9" s="199"/>
      <c r="H9" s="199"/>
      <c r="I9" s="229" t="s">
        <v>172</v>
      </c>
      <c r="J9" s="230"/>
      <c r="K9" s="230"/>
      <c r="L9" s="230"/>
      <c r="M9" s="230"/>
      <c r="N9" s="230"/>
      <c r="O9" s="230"/>
      <c r="P9" s="230"/>
      <c r="Q9" s="230"/>
      <c r="R9" s="231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38" t="s">
        <v>30</v>
      </c>
      <c r="J11" s="239"/>
      <c r="K11" s="239"/>
      <c r="L11" s="239"/>
      <c r="M11" s="239"/>
      <c r="N11" s="193" t="s">
        <v>31</v>
      </c>
      <c r="O11" s="193"/>
      <c r="P11" s="193"/>
      <c r="Q11" s="193"/>
      <c r="R11" s="194"/>
      <c r="S11" s="18"/>
    </row>
    <row r="12" spans="1:19" ht="18" customHeight="1">
      <c r="A12" s="219" t="s">
        <v>170</v>
      </c>
      <c r="B12" s="220"/>
      <c r="C12" s="220"/>
      <c r="D12" s="220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21"/>
      <c r="B13" s="222"/>
      <c r="C13" s="222"/>
      <c r="D13" s="222"/>
      <c r="E13" s="22"/>
      <c r="F13" s="22"/>
      <c r="G13" s="23"/>
      <c r="H13" s="18"/>
      <c r="I13" s="206" t="s">
        <v>28</v>
      </c>
      <c r="J13" s="207"/>
      <c r="K13" s="207"/>
      <c r="L13" s="208"/>
      <c r="M13" s="206" t="s">
        <v>27</v>
      </c>
      <c r="N13" s="207"/>
      <c r="O13" s="208"/>
      <c r="P13" s="213" t="s">
        <v>7</v>
      </c>
      <c r="Q13" s="214"/>
      <c r="R13" s="215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209"/>
      <c r="J14" s="210"/>
      <c r="K14" s="211"/>
      <c r="L14" s="212"/>
      <c r="M14" s="209"/>
      <c r="N14" s="211"/>
      <c r="O14" s="212"/>
      <c r="P14" s="216"/>
      <c r="Q14" s="217"/>
      <c r="R14" s="218"/>
      <c r="S14" s="18"/>
    </row>
    <row r="15" spans="1:19" ht="19.5" customHeight="1" thickTop="1">
      <c r="A15" s="138">
        <v>1</v>
      </c>
      <c r="B15" s="140"/>
      <c r="C15" s="141"/>
      <c r="D15" s="142"/>
      <c r="E15" s="157"/>
      <c r="F15" s="143"/>
      <c r="G15" s="144"/>
      <c r="H15" s="187"/>
      <c r="I15" s="188" t="s">
        <v>16</v>
      </c>
      <c r="J15" s="197">
        <v>1</v>
      </c>
      <c r="K15" s="196"/>
      <c r="L15" s="51"/>
      <c r="M15" s="190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58"/>
      <c r="F16" s="17"/>
      <c r="G16" s="146"/>
      <c r="H16" s="187"/>
      <c r="I16" s="189"/>
      <c r="J16" s="198"/>
      <c r="K16" s="186"/>
      <c r="L16" s="51"/>
      <c r="M16" s="191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58"/>
      <c r="F17" s="17"/>
      <c r="G17" s="146"/>
      <c r="H17" s="18"/>
      <c r="I17" s="182"/>
      <c r="J17" s="184">
        <v>2</v>
      </c>
      <c r="K17" s="185"/>
      <c r="L17" s="51"/>
      <c r="M17" s="192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58"/>
      <c r="F18" s="17"/>
      <c r="G18" s="146"/>
      <c r="H18" s="18"/>
      <c r="I18" s="183"/>
      <c r="J18" s="184"/>
      <c r="K18" s="186"/>
      <c r="L18" s="51"/>
      <c r="M18" s="191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58"/>
      <c r="F19" s="17"/>
      <c r="G19" s="146"/>
      <c r="H19" s="18"/>
      <c r="I19" s="182"/>
      <c r="J19" s="184">
        <v>3</v>
      </c>
      <c r="K19" s="185"/>
      <c r="L19" s="51"/>
      <c r="M19" s="192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58"/>
      <c r="F20" s="17"/>
      <c r="G20" s="146"/>
      <c r="H20" s="18"/>
      <c r="I20" s="183"/>
      <c r="J20" s="184"/>
      <c r="K20" s="186"/>
      <c r="L20" s="51"/>
      <c r="M20" s="191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58"/>
      <c r="F21" s="17"/>
      <c r="G21" s="146"/>
      <c r="H21" s="18"/>
      <c r="I21" s="182"/>
      <c r="J21" s="184">
        <v>4</v>
      </c>
      <c r="K21" s="185"/>
      <c r="L21" s="51"/>
      <c r="M21" s="192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58"/>
      <c r="F22" s="17"/>
      <c r="G22" s="146"/>
      <c r="H22" s="18"/>
      <c r="I22" s="183"/>
      <c r="J22" s="184"/>
      <c r="K22" s="186"/>
      <c r="L22" s="51"/>
      <c r="M22" s="191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58"/>
      <c r="F23" s="17"/>
      <c r="G23" s="146"/>
      <c r="H23" s="18"/>
      <c r="I23" s="182"/>
      <c r="J23" s="184">
        <v>5</v>
      </c>
      <c r="K23" s="185"/>
      <c r="L23" s="51"/>
      <c r="M23" s="192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58"/>
      <c r="F24" s="17"/>
      <c r="G24" s="146"/>
      <c r="H24" s="18"/>
      <c r="I24" s="183"/>
      <c r="J24" s="184"/>
      <c r="K24" s="186"/>
      <c r="L24" s="51"/>
      <c r="M24" s="191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58"/>
      <c r="F25" s="17"/>
      <c r="G25" s="146"/>
      <c r="H25" s="18"/>
      <c r="I25" s="182"/>
      <c r="J25" s="184">
        <v>6</v>
      </c>
      <c r="K25" s="185"/>
      <c r="L25" s="51"/>
      <c r="M25" s="192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58"/>
      <c r="F26" s="17"/>
      <c r="G26" s="146"/>
      <c r="H26" s="18"/>
      <c r="I26" s="183"/>
      <c r="J26" s="184"/>
      <c r="K26" s="186"/>
      <c r="L26" s="51"/>
      <c r="M26" s="191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58"/>
      <c r="F27" s="17"/>
      <c r="G27" s="146"/>
      <c r="H27" s="18"/>
      <c r="I27" s="182"/>
      <c r="J27" s="184">
        <v>7</v>
      </c>
      <c r="K27" s="185"/>
      <c r="L27" s="51"/>
      <c r="M27" s="192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58"/>
      <c r="F28" s="17"/>
      <c r="G28" s="146"/>
      <c r="H28" s="18"/>
      <c r="I28" s="183"/>
      <c r="J28" s="184"/>
      <c r="K28" s="186"/>
      <c r="L28" s="51"/>
      <c r="M28" s="191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58"/>
      <c r="F29" s="17"/>
      <c r="G29" s="146"/>
      <c r="H29" s="18"/>
      <c r="I29" s="182"/>
      <c r="J29" s="184">
        <v>8</v>
      </c>
      <c r="K29" s="185"/>
      <c r="L29" s="51"/>
      <c r="M29" s="192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58"/>
      <c r="F30" s="17"/>
      <c r="G30" s="146"/>
      <c r="H30" s="18"/>
      <c r="I30" s="183"/>
      <c r="J30" s="184"/>
      <c r="K30" s="195"/>
      <c r="L30" s="51"/>
      <c r="M30" s="191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58"/>
      <c r="F31" s="17"/>
      <c r="G31" s="146"/>
      <c r="H31" s="18"/>
      <c r="I31" s="44"/>
      <c r="J31" s="51"/>
      <c r="K31" s="20"/>
      <c r="L31" s="51"/>
      <c r="M31" s="192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58"/>
      <c r="F32" s="17"/>
      <c r="G32" s="146"/>
      <c r="H32" s="18"/>
      <c r="I32" s="44"/>
      <c r="J32" s="51"/>
      <c r="K32" s="20"/>
      <c r="L32" s="51"/>
      <c r="M32" s="191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58"/>
      <c r="F33" s="17"/>
      <c r="G33" s="146"/>
      <c r="H33" s="18"/>
      <c r="I33" s="44"/>
      <c r="J33" s="51"/>
      <c r="K33" s="20"/>
      <c r="L33" s="51"/>
      <c r="M33" s="192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58"/>
      <c r="F34" s="17"/>
      <c r="G34" s="146"/>
      <c r="H34" s="18"/>
      <c r="I34" s="44"/>
      <c r="J34" s="51"/>
      <c r="K34" s="20"/>
      <c r="L34" s="51"/>
      <c r="M34" s="191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58"/>
      <c r="F35" s="17"/>
      <c r="G35" s="146"/>
      <c r="H35" s="18"/>
      <c r="I35" s="44"/>
      <c r="J35" s="51"/>
      <c r="K35" s="20"/>
      <c r="L35" s="51"/>
      <c r="M35" s="192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58"/>
      <c r="F36" s="17"/>
      <c r="G36" s="146"/>
      <c r="H36" s="18"/>
      <c r="I36" s="44"/>
      <c r="J36" s="51"/>
      <c r="K36" s="20"/>
      <c r="L36" s="51"/>
      <c r="M36" s="191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58"/>
      <c r="F37" s="17"/>
      <c r="G37" s="146"/>
      <c r="H37" s="18"/>
      <c r="I37" s="44"/>
      <c r="J37" s="51"/>
      <c r="K37" s="20"/>
      <c r="L37" s="51"/>
      <c r="M37" s="192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58"/>
      <c r="F38" s="17"/>
      <c r="G38" s="146"/>
      <c r="H38" s="18"/>
      <c r="I38" s="44"/>
      <c r="J38" s="51"/>
      <c r="K38" s="20"/>
      <c r="L38" s="51"/>
      <c r="M38" s="191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58"/>
      <c r="F39" s="17"/>
      <c r="G39" s="146"/>
      <c r="H39" s="18"/>
      <c r="I39" s="44"/>
      <c r="J39" s="51"/>
      <c r="K39" s="20"/>
      <c r="L39" s="51"/>
      <c r="M39" s="192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58"/>
      <c r="F40" s="17"/>
      <c r="G40" s="146"/>
      <c r="H40" s="18"/>
      <c r="I40" s="44"/>
      <c r="J40" s="51"/>
      <c r="K40" s="20"/>
      <c r="L40" s="51"/>
      <c r="M40" s="191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58"/>
      <c r="F41" s="17"/>
      <c r="G41" s="146"/>
      <c r="H41" s="18"/>
      <c r="I41" s="44"/>
      <c r="J41" s="51"/>
      <c r="K41" s="20"/>
      <c r="L41" s="51"/>
      <c r="M41" s="192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58"/>
      <c r="F42" s="17"/>
      <c r="G42" s="146"/>
      <c r="H42" s="18"/>
      <c r="I42" s="44"/>
      <c r="J42" s="51"/>
      <c r="K42" s="20"/>
      <c r="L42" s="51"/>
      <c r="M42" s="191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58"/>
      <c r="F43" s="17"/>
      <c r="G43" s="146"/>
      <c r="H43" s="18"/>
      <c r="I43" s="44"/>
      <c r="J43" s="51"/>
      <c r="K43" s="20"/>
      <c r="L43" s="51"/>
      <c r="M43" s="192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58"/>
      <c r="F44" s="17"/>
      <c r="G44" s="146"/>
      <c r="H44" s="18"/>
      <c r="I44" s="44"/>
      <c r="J44" s="51"/>
      <c r="K44" s="20"/>
      <c r="L44" s="51"/>
      <c r="M44" s="191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58"/>
      <c r="F45" s="17"/>
      <c r="G45" s="146"/>
      <c r="H45" s="18"/>
      <c r="I45" s="44"/>
      <c r="J45" s="51"/>
      <c r="K45" s="20"/>
      <c r="L45" s="51"/>
      <c r="M45" s="192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58"/>
      <c r="F46" s="17"/>
      <c r="G46" s="146"/>
      <c r="H46" s="18"/>
      <c r="I46" s="44"/>
      <c r="J46" s="51"/>
      <c r="K46" s="20"/>
      <c r="L46" s="51"/>
      <c r="M46" s="191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58"/>
      <c r="F47" s="17"/>
      <c r="G47" s="146"/>
      <c r="H47" s="18"/>
      <c r="I47" s="44"/>
      <c r="J47" s="51"/>
      <c r="K47" s="20"/>
      <c r="L47" s="51"/>
      <c r="M47" s="192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58"/>
      <c r="F48" s="17"/>
      <c r="G48" s="146"/>
      <c r="H48" s="18"/>
      <c r="I48" s="44"/>
      <c r="J48" s="51"/>
      <c r="K48" s="20"/>
      <c r="L48" s="51"/>
      <c r="M48" s="191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58"/>
      <c r="F49" s="17"/>
      <c r="G49" s="146"/>
      <c r="H49" s="18"/>
      <c r="I49" s="44"/>
      <c r="J49" s="51"/>
      <c r="K49" s="20"/>
      <c r="L49" s="51"/>
      <c r="M49" s="192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58"/>
      <c r="F50" s="17"/>
      <c r="G50" s="146"/>
      <c r="H50" s="18"/>
      <c r="I50" s="44"/>
      <c r="J50" s="51"/>
      <c r="K50" s="20"/>
      <c r="L50" s="51"/>
      <c r="M50" s="191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58"/>
      <c r="F51" s="17"/>
      <c r="G51" s="146"/>
      <c r="H51" s="18"/>
      <c r="I51" s="44"/>
      <c r="J51" s="51"/>
      <c r="K51" s="20"/>
      <c r="L51" s="51"/>
      <c r="M51" s="192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58"/>
      <c r="F52" s="17"/>
      <c r="G52" s="146"/>
      <c r="H52" s="18"/>
      <c r="I52" s="44"/>
      <c r="J52" s="51"/>
      <c r="K52" s="20"/>
      <c r="L52" s="51"/>
      <c r="M52" s="191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58"/>
      <c r="F53" s="17"/>
      <c r="G53" s="146"/>
      <c r="H53" s="18"/>
      <c r="I53" s="44"/>
      <c r="J53" s="51"/>
      <c r="K53" s="20"/>
      <c r="L53" s="51"/>
      <c r="M53" s="192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9"/>
      <c r="F54" s="150"/>
      <c r="G54" s="151"/>
      <c r="H54" s="18"/>
      <c r="I54" s="44"/>
      <c r="J54" s="51"/>
      <c r="K54" s="20"/>
      <c r="L54" s="51"/>
      <c r="M54" s="191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hidden="1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95</v>
      </c>
      <c r="E65" s="90"/>
    </row>
    <row r="66" spans="2:5" hidden="1">
      <c r="B66" s="91">
        <v>202</v>
      </c>
      <c r="C66" s="88" t="s">
        <v>50</v>
      </c>
      <c r="D66" s="92" t="s">
        <v>96</v>
      </c>
      <c r="E66" s="93"/>
    </row>
    <row r="67" spans="2:5" hidden="1">
      <c r="B67" s="91">
        <v>203</v>
      </c>
      <c r="C67" s="88" t="s">
        <v>51</v>
      </c>
      <c r="D67" s="92" t="s">
        <v>97</v>
      </c>
      <c r="E67" s="93"/>
    </row>
    <row r="68" spans="2:5" hidden="1">
      <c r="B68" s="91">
        <v>204</v>
      </c>
      <c r="C68" s="88" t="s">
        <v>39</v>
      </c>
      <c r="D68" s="92" t="s">
        <v>98</v>
      </c>
      <c r="E68" s="93"/>
    </row>
    <row r="69" spans="2:5" hidden="1">
      <c r="B69" s="91">
        <v>205</v>
      </c>
      <c r="C69" s="88" t="s">
        <v>40</v>
      </c>
      <c r="D69" s="92" t="s">
        <v>99</v>
      </c>
      <c r="E69" s="93"/>
    </row>
    <row r="70" spans="2:5" hidden="1">
      <c r="B70" s="91">
        <v>206</v>
      </c>
      <c r="C70" s="88" t="s">
        <v>52</v>
      </c>
      <c r="D70" s="92" t="s">
        <v>100</v>
      </c>
      <c r="E70" s="93"/>
    </row>
    <row r="71" spans="2:5" hidden="1">
      <c r="B71" s="91">
        <v>207</v>
      </c>
      <c r="C71" s="88" t="s">
        <v>53</v>
      </c>
      <c r="D71" s="92" t="s">
        <v>101</v>
      </c>
      <c r="E71" s="93"/>
    </row>
    <row r="72" spans="2:5" hidden="1">
      <c r="B72" s="91">
        <v>208</v>
      </c>
      <c r="C72" s="88" t="s">
        <v>228</v>
      </c>
      <c r="D72" s="92" t="s">
        <v>229</v>
      </c>
      <c r="E72" s="93"/>
    </row>
    <row r="73" spans="2:5" hidden="1">
      <c r="B73" s="91">
        <v>209</v>
      </c>
      <c r="C73" s="88" t="s">
        <v>186</v>
      </c>
      <c r="D73" s="92" t="s">
        <v>102</v>
      </c>
      <c r="E73" s="93"/>
    </row>
    <row r="74" spans="2:5" hidden="1">
      <c r="B74" s="91">
        <v>210</v>
      </c>
      <c r="C74" s="88" t="s">
        <v>54</v>
      </c>
      <c r="D74" s="92" t="s">
        <v>103</v>
      </c>
      <c r="E74" s="93"/>
    </row>
    <row r="75" spans="2:5" hidden="1">
      <c r="B75" s="91">
        <v>211</v>
      </c>
      <c r="C75" s="88" t="s">
        <v>180</v>
      </c>
      <c r="D75" s="92" t="s">
        <v>104</v>
      </c>
      <c r="E75" s="93"/>
    </row>
    <row r="76" spans="2:5" hidden="1">
      <c r="B76" s="91">
        <v>212</v>
      </c>
      <c r="C76" s="88" t="s">
        <v>55</v>
      </c>
      <c r="D76" s="92" t="s">
        <v>105</v>
      </c>
      <c r="E76" s="93"/>
    </row>
    <row r="77" spans="2:5" hidden="1">
      <c r="B77" s="91">
        <v>213</v>
      </c>
      <c r="C77" s="88" t="s">
        <v>214</v>
      </c>
      <c r="D77" s="92" t="s">
        <v>215</v>
      </c>
      <c r="E77" s="93"/>
    </row>
    <row r="78" spans="2:5" hidden="1">
      <c r="B78" s="91">
        <v>214</v>
      </c>
      <c r="C78" s="88" t="s">
        <v>181</v>
      </c>
      <c r="D78" s="92" t="s">
        <v>106</v>
      </c>
      <c r="E78" s="93"/>
    </row>
    <row r="79" spans="2:5" hidden="1">
      <c r="B79" s="91">
        <v>217</v>
      </c>
      <c r="C79" s="88" t="s">
        <v>187</v>
      </c>
      <c r="D79" s="92" t="s">
        <v>107</v>
      </c>
      <c r="E79" s="93"/>
    </row>
    <row r="80" spans="2:5" hidden="1">
      <c r="B80" s="91">
        <v>218</v>
      </c>
      <c r="C80" s="88" t="s">
        <v>188</v>
      </c>
      <c r="D80" s="92" t="s">
        <v>108</v>
      </c>
      <c r="E80" s="93"/>
    </row>
    <row r="81" spans="2:5" hidden="1">
      <c r="B81" s="91">
        <v>219</v>
      </c>
      <c r="C81" s="88" t="s">
        <v>189</v>
      </c>
      <c r="D81" s="92" t="s">
        <v>109</v>
      </c>
      <c r="E81" s="93"/>
    </row>
    <row r="82" spans="2:5" hidden="1">
      <c r="B82" s="91">
        <v>220</v>
      </c>
      <c r="C82" s="88" t="s">
        <v>56</v>
      </c>
      <c r="D82" s="92" t="s">
        <v>110</v>
      </c>
      <c r="E82" s="93"/>
    </row>
    <row r="83" spans="2:5" hidden="1">
      <c r="B83" s="91">
        <v>221</v>
      </c>
      <c r="C83" s="88" t="s">
        <v>182</v>
      </c>
      <c r="D83" s="92" t="s">
        <v>111</v>
      </c>
      <c r="E83" s="93"/>
    </row>
    <row r="84" spans="2:5" hidden="1">
      <c r="B84" s="91">
        <v>222</v>
      </c>
      <c r="C84" s="88" t="s">
        <v>224</v>
      </c>
      <c r="D84" s="92" t="s">
        <v>227</v>
      </c>
      <c r="E84" s="93"/>
    </row>
    <row r="85" spans="2:5" hidden="1">
      <c r="B85" s="91">
        <v>223</v>
      </c>
      <c r="C85" s="88" t="s">
        <v>218</v>
      </c>
      <c r="D85" s="92" t="s">
        <v>112</v>
      </c>
      <c r="E85" s="93"/>
    </row>
    <row r="86" spans="2:5" hidden="1">
      <c r="B86" s="91">
        <v>224</v>
      </c>
      <c r="C86" s="88" t="s">
        <v>176</v>
      </c>
      <c r="D86" s="92" t="s">
        <v>177</v>
      </c>
      <c r="E86" s="93"/>
    </row>
    <row r="87" spans="2:5" hidden="1">
      <c r="B87" s="91">
        <v>225</v>
      </c>
      <c r="C87" s="88" t="s">
        <v>70</v>
      </c>
      <c r="D87" s="92" t="s">
        <v>113</v>
      </c>
      <c r="E87" s="93"/>
    </row>
    <row r="88" spans="2:5" hidden="1">
      <c r="B88" s="91">
        <v>226</v>
      </c>
      <c r="C88" s="88" t="s">
        <v>183</v>
      </c>
      <c r="D88" s="92" t="s">
        <v>114</v>
      </c>
      <c r="E88" s="93"/>
    </row>
    <row r="89" spans="2:5" hidden="1">
      <c r="B89" s="91">
        <v>227</v>
      </c>
      <c r="C89" s="88" t="s">
        <v>184</v>
      </c>
      <c r="D89" s="92" t="s">
        <v>115</v>
      </c>
      <c r="E89" s="93"/>
    </row>
    <row r="90" spans="2:5" hidden="1">
      <c r="B90" s="91">
        <v>228</v>
      </c>
      <c r="C90" s="88" t="s">
        <v>57</v>
      </c>
      <c r="D90" s="92" t="s">
        <v>116</v>
      </c>
      <c r="E90" s="93"/>
    </row>
    <row r="91" spans="2:5" hidden="1">
      <c r="B91" s="91">
        <v>229</v>
      </c>
      <c r="C91" s="88" t="s">
        <v>58</v>
      </c>
      <c r="D91" s="92" t="s">
        <v>117</v>
      </c>
      <c r="E91" s="93"/>
    </row>
    <row r="92" spans="2:5" hidden="1">
      <c r="B92" s="91">
        <v>230</v>
      </c>
      <c r="C92" s="88" t="s">
        <v>41</v>
      </c>
      <c r="D92" s="92" t="s">
        <v>118</v>
      </c>
      <c r="E92" s="93"/>
    </row>
    <row r="93" spans="2:5" hidden="1">
      <c r="B93" s="91">
        <v>236</v>
      </c>
      <c r="C93" s="88" t="s">
        <v>230</v>
      </c>
      <c r="D93" s="92" t="s">
        <v>231</v>
      </c>
      <c r="E93" s="93"/>
    </row>
    <row r="94" spans="2:5" hidden="1">
      <c r="B94" s="91">
        <v>237</v>
      </c>
      <c r="C94" s="88" t="s">
        <v>190</v>
      </c>
      <c r="D94" s="92" t="s">
        <v>119</v>
      </c>
      <c r="E94" s="93"/>
    </row>
    <row r="95" spans="2:5" hidden="1">
      <c r="B95" s="91">
        <v>238</v>
      </c>
      <c r="C95" s="88"/>
      <c r="D95" s="92"/>
      <c r="E95" s="93"/>
    </row>
    <row r="96" spans="2:5" hidden="1">
      <c r="B96" s="91">
        <v>239</v>
      </c>
      <c r="C96" s="88" t="s">
        <v>59</v>
      </c>
      <c r="D96" s="92" t="s">
        <v>120</v>
      </c>
      <c r="E96" s="93"/>
    </row>
    <row r="97" spans="2:5" hidden="1">
      <c r="B97" s="91">
        <v>240</v>
      </c>
      <c r="C97" s="88" t="s">
        <v>60</v>
      </c>
      <c r="D97" s="92" t="s">
        <v>121</v>
      </c>
      <c r="E97" s="93"/>
    </row>
    <row r="98" spans="2:5" hidden="1">
      <c r="B98" s="91">
        <v>241</v>
      </c>
      <c r="C98" s="88" t="s">
        <v>61</v>
      </c>
      <c r="D98" s="92" t="s">
        <v>122</v>
      </c>
      <c r="E98" s="93"/>
    </row>
    <row r="99" spans="2:5" hidden="1">
      <c r="B99" s="91">
        <v>242</v>
      </c>
      <c r="C99" s="88" t="s">
        <v>62</v>
      </c>
      <c r="D99" s="92" t="s">
        <v>123</v>
      </c>
      <c r="E99" s="93"/>
    </row>
    <row r="100" spans="2:5" hidden="1">
      <c r="B100" s="91">
        <v>243</v>
      </c>
      <c r="C100" s="88" t="s">
        <v>63</v>
      </c>
      <c r="D100" s="92" t="s">
        <v>124</v>
      </c>
      <c r="E100" s="93"/>
    </row>
    <row r="101" spans="2:5" hidden="1">
      <c r="B101" s="91">
        <v>244</v>
      </c>
      <c r="C101" s="88" t="s">
        <v>64</v>
      </c>
      <c r="D101" s="92" t="s">
        <v>125</v>
      </c>
      <c r="E101" s="93"/>
    </row>
    <row r="102" spans="2:5" hidden="1">
      <c r="B102" s="91">
        <v>245</v>
      </c>
      <c r="C102" s="88" t="s">
        <v>65</v>
      </c>
      <c r="D102" s="92" t="s">
        <v>126</v>
      </c>
      <c r="E102" s="93"/>
    </row>
    <row r="103" spans="2:5" hidden="1">
      <c r="B103" s="91">
        <v>246</v>
      </c>
      <c r="C103" s="88" t="s">
        <v>66</v>
      </c>
      <c r="D103" s="92" t="s">
        <v>127</v>
      </c>
      <c r="E103" s="93"/>
    </row>
    <row r="104" spans="2:5" hidden="1">
      <c r="B104" s="91">
        <v>247</v>
      </c>
      <c r="C104" s="88" t="s">
        <v>67</v>
      </c>
      <c r="D104" s="92" t="s">
        <v>128</v>
      </c>
      <c r="E104" s="93"/>
    </row>
    <row r="105" spans="2:5" hidden="1">
      <c r="B105" s="91">
        <v>248</v>
      </c>
      <c r="C105" s="88" t="s">
        <v>68</v>
      </c>
      <c r="D105" s="92" t="s">
        <v>129</v>
      </c>
      <c r="E105" s="93"/>
    </row>
    <row r="106" spans="2:5" hidden="1">
      <c r="B106" s="91">
        <v>249</v>
      </c>
      <c r="C106" s="88" t="s">
        <v>42</v>
      </c>
      <c r="D106" s="92" t="s">
        <v>130</v>
      </c>
      <c r="E106" s="93"/>
    </row>
    <row r="107" spans="2:5" hidden="1">
      <c r="B107" s="91">
        <v>250</v>
      </c>
      <c r="C107" s="88" t="s">
        <v>69</v>
      </c>
      <c r="D107" s="92" t="s">
        <v>131</v>
      </c>
      <c r="E107" s="93"/>
    </row>
    <row r="108" spans="2:5" hidden="1">
      <c r="B108" s="91">
        <v>251</v>
      </c>
      <c r="C108" s="88" t="s">
        <v>71</v>
      </c>
      <c r="D108" s="92" t="s">
        <v>132</v>
      </c>
      <c r="E108" s="93"/>
    </row>
    <row r="109" spans="2:5" hidden="1">
      <c r="B109" s="91">
        <v>252</v>
      </c>
      <c r="C109" s="88" t="s">
        <v>72</v>
      </c>
      <c r="D109" s="92" t="s">
        <v>133</v>
      </c>
      <c r="E109" s="93"/>
    </row>
    <row r="110" spans="2:5" hidden="1">
      <c r="B110" s="91">
        <v>253</v>
      </c>
      <c r="C110" s="88" t="s">
        <v>73</v>
      </c>
      <c r="D110" s="92" t="s">
        <v>134</v>
      </c>
      <c r="E110" s="93"/>
    </row>
    <row r="111" spans="2:5" hidden="1">
      <c r="B111" s="91">
        <v>254</v>
      </c>
      <c r="C111" s="88" t="s">
        <v>74</v>
      </c>
      <c r="D111" s="92" t="s">
        <v>135</v>
      </c>
      <c r="E111" s="93"/>
    </row>
    <row r="112" spans="2:5" hidden="1">
      <c r="B112" s="91">
        <v>255</v>
      </c>
      <c r="C112" s="88" t="s">
        <v>75</v>
      </c>
      <c r="D112" s="92" t="s">
        <v>136</v>
      </c>
      <c r="E112" s="93"/>
    </row>
    <row r="113" spans="2:5" hidden="1">
      <c r="B113" s="91">
        <v>256</v>
      </c>
      <c r="C113" s="88" t="s">
        <v>76</v>
      </c>
      <c r="D113" s="92" t="s">
        <v>137</v>
      </c>
      <c r="E113" s="93"/>
    </row>
    <row r="114" spans="2:5" hidden="1">
      <c r="B114" s="91">
        <v>257</v>
      </c>
      <c r="C114" s="88" t="s">
        <v>77</v>
      </c>
      <c r="D114" s="92" t="s">
        <v>138</v>
      </c>
      <c r="E114" s="93"/>
    </row>
    <row r="115" spans="2:5" hidden="1">
      <c r="B115" s="91">
        <v>258</v>
      </c>
      <c r="C115" s="88" t="s">
        <v>78</v>
      </c>
      <c r="D115" s="92" t="s">
        <v>139</v>
      </c>
      <c r="E115" s="93"/>
    </row>
    <row r="116" spans="2:5" hidden="1">
      <c r="B116" s="91">
        <v>259</v>
      </c>
      <c r="C116" s="88" t="s">
        <v>216</v>
      </c>
      <c r="D116" s="92" t="s">
        <v>217</v>
      </c>
      <c r="E116" s="93"/>
    </row>
    <row r="117" spans="2:5" hidden="1">
      <c r="B117" s="91">
        <v>260</v>
      </c>
      <c r="C117" s="88" t="s">
        <v>43</v>
      </c>
      <c r="D117" s="92" t="s">
        <v>140</v>
      </c>
      <c r="E117" s="93"/>
    </row>
    <row r="118" spans="2:5" hidden="1">
      <c r="B118" s="91">
        <v>261</v>
      </c>
      <c r="C118" s="88" t="s">
        <v>44</v>
      </c>
      <c r="D118" s="92" t="s">
        <v>141</v>
      </c>
      <c r="E118" s="93"/>
    </row>
    <row r="119" spans="2:5" hidden="1">
      <c r="B119" s="91">
        <v>262</v>
      </c>
      <c r="C119" s="88" t="s">
        <v>79</v>
      </c>
      <c r="D119" s="92" t="s">
        <v>142</v>
      </c>
      <c r="E119" s="93"/>
    </row>
    <row r="120" spans="2:5" hidden="1">
      <c r="B120" s="91">
        <v>263</v>
      </c>
      <c r="C120" s="88" t="s">
        <v>80</v>
      </c>
      <c r="D120" s="92" t="s">
        <v>143</v>
      </c>
      <c r="E120" s="93"/>
    </row>
    <row r="121" spans="2:5" hidden="1">
      <c r="B121" s="91">
        <v>264</v>
      </c>
      <c r="C121" s="88" t="s">
        <v>45</v>
      </c>
      <c r="D121" s="92" t="s">
        <v>144</v>
      </c>
      <c r="E121" s="93"/>
    </row>
    <row r="122" spans="2:5" hidden="1">
      <c r="B122" s="91">
        <v>265</v>
      </c>
      <c r="C122" s="88" t="s">
        <v>178</v>
      </c>
      <c r="D122" s="92" t="s">
        <v>179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145</v>
      </c>
      <c r="E124" s="93"/>
    </row>
    <row r="125" spans="2:5" hidden="1">
      <c r="B125" s="91">
        <v>268</v>
      </c>
      <c r="C125" s="88" t="s">
        <v>81</v>
      </c>
      <c r="D125" s="92" t="s">
        <v>146</v>
      </c>
      <c r="E125" s="93"/>
    </row>
    <row r="126" spans="2:5" hidden="1">
      <c r="B126" s="91">
        <v>269</v>
      </c>
      <c r="C126" s="88" t="s">
        <v>82</v>
      </c>
      <c r="D126" s="92" t="s">
        <v>147</v>
      </c>
      <c r="E126" s="93"/>
    </row>
    <row r="127" spans="2:5" hidden="1">
      <c r="B127" s="91">
        <v>270</v>
      </c>
      <c r="C127" s="88" t="s">
        <v>83</v>
      </c>
      <c r="D127" s="92" t="s">
        <v>148</v>
      </c>
      <c r="E127" s="93"/>
    </row>
    <row r="128" spans="2:5" hidden="1">
      <c r="B128" s="91">
        <v>271</v>
      </c>
      <c r="C128" s="88" t="s">
        <v>47</v>
      </c>
      <c r="D128" s="92" t="s">
        <v>149</v>
      </c>
      <c r="E128" s="93"/>
    </row>
    <row r="129" spans="2:5" hidden="1">
      <c r="B129" s="91">
        <v>272</v>
      </c>
      <c r="C129" s="88" t="s">
        <v>84</v>
      </c>
      <c r="D129" s="92" t="s">
        <v>150</v>
      </c>
      <c r="E129" s="93"/>
    </row>
    <row r="130" spans="2:5" hidden="1">
      <c r="B130" s="91">
        <v>273</v>
      </c>
      <c r="C130" s="88" t="s">
        <v>85</v>
      </c>
      <c r="D130" s="92" t="s">
        <v>151</v>
      </c>
      <c r="E130" s="93"/>
    </row>
    <row r="131" spans="2:5" hidden="1">
      <c r="B131" s="91">
        <v>274</v>
      </c>
      <c r="C131" s="88" t="s">
        <v>86</v>
      </c>
      <c r="D131" s="92" t="s">
        <v>152</v>
      </c>
      <c r="E131" s="93"/>
    </row>
    <row r="132" spans="2:5" hidden="1">
      <c r="B132" s="91">
        <v>275</v>
      </c>
      <c r="C132" s="88" t="s">
        <v>87</v>
      </c>
      <c r="D132" s="92" t="s">
        <v>153</v>
      </c>
      <c r="E132" s="93"/>
    </row>
    <row r="133" spans="2:5" hidden="1">
      <c r="B133" s="91">
        <v>276</v>
      </c>
      <c r="C133" s="88" t="s">
        <v>88</v>
      </c>
      <c r="D133" s="92" t="s">
        <v>154</v>
      </c>
      <c r="E133" s="93"/>
    </row>
    <row r="134" spans="2:5" hidden="1">
      <c r="B134" s="91">
        <v>277</v>
      </c>
      <c r="C134" s="88"/>
      <c r="D134" s="92"/>
      <c r="E134" s="93"/>
    </row>
    <row r="135" spans="2:5" hidden="1">
      <c r="B135" s="91">
        <v>278</v>
      </c>
      <c r="C135" s="88"/>
      <c r="D135" s="92"/>
      <c r="E135" s="93"/>
    </row>
    <row r="136" spans="2:5" hidden="1">
      <c r="B136" s="91">
        <v>279</v>
      </c>
      <c r="C136" s="88" t="s">
        <v>89</v>
      </c>
      <c r="D136" s="92" t="s">
        <v>155</v>
      </c>
      <c r="E136" s="93"/>
    </row>
    <row r="137" spans="2:5" hidden="1">
      <c r="B137" s="91">
        <v>280</v>
      </c>
      <c r="C137" s="88" t="s">
        <v>185</v>
      </c>
      <c r="D137" s="92" t="s">
        <v>156</v>
      </c>
      <c r="E137" s="93"/>
    </row>
    <row r="138" spans="2:5" hidden="1">
      <c r="B138" s="91">
        <v>281</v>
      </c>
      <c r="C138" s="88" t="s">
        <v>90</v>
      </c>
      <c r="D138" s="92" t="s">
        <v>157</v>
      </c>
      <c r="E138" s="93"/>
    </row>
    <row r="139" spans="2:5" hidden="1">
      <c r="B139" s="91">
        <v>282</v>
      </c>
      <c r="C139" s="88" t="s">
        <v>91</v>
      </c>
      <c r="D139" s="92" t="s">
        <v>158</v>
      </c>
      <c r="E139" s="93"/>
    </row>
    <row r="140" spans="2:5" hidden="1">
      <c r="B140" s="91">
        <v>283</v>
      </c>
      <c r="C140" s="88" t="s">
        <v>92</v>
      </c>
      <c r="D140" s="92" t="s">
        <v>159</v>
      </c>
      <c r="E140" s="93"/>
    </row>
    <row r="141" spans="2:5" hidden="1">
      <c r="B141" s="91">
        <v>284</v>
      </c>
      <c r="C141" s="88" t="s">
        <v>247</v>
      </c>
      <c r="D141" s="92" t="s">
        <v>248</v>
      </c>
      <c r="E141" s="93"/>
    </row>
    <row r="142" spans="2:5" hidden="1">
      <c r="B142" s="91">
        <v>285</v>
      </c>
      <c r="C142" s="88" t="s">
        <v>93</v>
      </c>
      <c r="D142" s="92" t="s">
        <v>160</v>
      </c>
      <c r="E142" s="93"/>
    </row>
    <row r="143" spans="2:5" ht="14.25" hidden="1" thickBot="1">
      <c r="B143" s="94">
        <v>286</v>
      </c>
      <c r="C143" s="95" t="s">
        <v>94</v>
      </c>
      <c r="D143" s="92" t="s">
        <v>161</v>
      </c>
      <c r="E143" s="93"/>
    </row>
    <row r="144" spans="2:5" hidden="1">
      <c r="B144" s="91">
        <v>287</v>
      </c>
      <c r="C144" s="96" t="s">
        <v>225</v>
      </c>
      <c r="D144" s="92" t="s">
        <v>226</v>
      </c>
      <c r="E144" s="93"/>
    </row>
    <row r="145" spans="2:5" hidden="1">
      <c r="B145" s="87">
        <v>288</v>
      </c>
      <c r="C145" s="97" t="s">
        <v>48</v>
      </c>
      <c r="D145" s="98" t="s">
        <v>162</v>
      </c>
      <c r="E145" s="99"/>
    </row>
    <row r="146" spans="2:5" hidden="1"/>
    <row r="147" spans="2:5" hidden="1"/>
    <row r="148" spans="2:5" hidden="1"/>
    <row r="149" spans="2:5" hidden="1"/>
    <row r="150" spans="2:5" hidden="1"/>
    <row r="151" spans="2:5" hidden="1"/>
    <row r="152" spans="2:5" hidden="1"/>
    <row r="153" spans="2:5" hidden="1"/>
    <row r="154" spans="2:5" hidden="1"/>
    <row r="155" spans="2:5" hidden="1"/>
    <row r="156" spans="2:5" hidden="1"/>
    <row r="157" spans="2:5" hidden="1"/>
    <row r="158" spans="2:5" hidden="1"/>
    <row r="159" spans="2:5" hidden="1"/>
    <row r="160" spans="2: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</sheetData>
  <sheetProtection password="C6CC" sheet="1" objects="1" scenarios="1"/>
  <mergeCells count="60"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M49:M50"/>
    <mergeCell ref="M35:M36"/>
    <mergeCell ref="M37:M38"/>
    <mergeCell ref="M39:M40"/>
    <mergeCell ref="M41:M42"/>
    <mergeCell ref="M27:M28"/>
    <mergeCell ref="M29:M30"/>
    <mergeCell ref="M31:M32"/>
    <mergeCell ref="M33:M34"/>
    <mergeCell ref="M19:M20"/>
    <mergeCell ref="M21:M22"/>
    <mergeCell ref="M23:M24"/>
    <mergeCell ref="M25:M26"/>
    <mergeCell ref="H15:H16"/>
    <mergeCell ref="I15:I16"/>
    <mergeCell ref="I17:I18"/>
    <mergeCell ref="M15:M16"/>
    <mergeCell ref="M17:M18"/>
    <mergeCell ref="J23:J24"/>
    <mergeCell ref="K23:K24"/>
    <mergeCell ref="J25:J26"/>
    <mergeCell ref="K25:K26"/>
    <mergeCell ref="I29:I30"/>
    <mergeCell ref="I19:I20"/>
    <mergeCell ref="I21:I22"/>
    <mergeCell ref="I23:I24"/>
    <mergeCell ref="I25:I26"/>
    <mergeCell ref="I27:I28"/>
  </mergeCells>
  <phoneticPr fontId="1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71" t="s">
        <v>163</v>
      </c>
      <c r="B1" s="272"/>
      <c r="C1" s="204" t="s">
        <v>169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</row>
    <row r="2" spans="1:19" ht="25.5" customHeight="1">
      <c r="A2" s="273"/>
      <c r="B2" s="274"/>
      <c r="C2" s="205" t="s">
        <v>167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69" t="s">
        <v>168</v>
      </c>
      <c r="B4" s="270"/>
      <c r="C4" s="18"/>
      <c r="D4" s="18"/>
      <c r="E4" s="18"/>
      <c r="F4" s="18"/>
      <c r="G4" s="18"/>
      <c r="H4" s="18"/>
      <c r="I4" s="18"/>
      <c r="J4" s="18"/>
      <c r="K4" s="19"/>
      <c r="L4" s="154" t="s">
        <v>175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34"/>
      <c r="C5" s="235"/>
      <c r="D5" s="18" t="s">
        <v>19</v>
      </c>
      <c r="E5" s="18"/>
      <c r="F5" s="18"/>
      <c r="G5" s="18"/>
      <c r="H5" s="18"/>
      <c r="I5" s="18"/>
      <c r="J5" s="18"/>
      <c r="K5" s="19"/>
      <c r="L5" s="236"/>
      <c r="M5" s="237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19" ht="22.5" customHeight="1" thickTop="1">
      <c r="A7" s="153" t="s">
        <v>11</v>
      </c>
      <c r="B7" s="57"/>
      <c r="C7" s="58"/>
      <c r="D7" s="255"/>
      <c r="E7" s="255"/>
      <c r="F7" s="255"/>
      <c r="G7" s="255"/>
      <c r="H7" s="256"/>
      <c r="I7" s="249" t="s">
        <v>171</v>
      </c>
      <c r="J7" s="250"/>
      <c r="K7" s="250"/>
      <c r="L7" s="250"/>
      <c r="M7" s="250"/>
      <c r="N7" s="250"/>
      <c r="O7" s="250"/>
      <c r="P7" s="250"/>
      <c r="Q7" s="250"/>
      <c r="R7" s="251"/>
      <c r="S7" s="18"/>
    </row>
    <row r="8" spans="1:19" ht="22.5" customHeight="1">
      <c r="A8" s="153" t="s">
        <v>12</v>
      </c>
      <c r="B8" s="59"/>
      <c r="C8" s="60"/>
      <c r="D8" s="255"/>
      <c r="E8" s="255"/>
      <c r="F8" s="255"/>
      <c r="G8" s="255"/>
      <c r="H8" s="256"/>
      <c r="I8" s="252"/>
      <c r="J8" s="253"/>
      <c r="K8" s="253"/>
      <c r="L8" s="253"/>
      <c r="M8" s="253"/>
      <c r="N8" s="253"/>
      <c r="O8" s="253"/>
      <c r="P8" s="253"/>
      <c r="Q8" s="253"/>
      <c r="R8" s="254"/>
      <c r="S8" s="18"/>
    </row>
    <row r="9" spans="1:19" ht="22.5" customHeight="1" thickBot="1">
      <c r="A9" s="153" t="s">
        <v>13</v>
      </c>
      <c r="B9" s="61"/>
      <c r="C9" s="62"/>
      <c r="D9" s="255"/>
      <c r="E9" s="255"/>
      <c r="F9" s="255"/>
      <c r="G9" s="255"/>
      <c r="H9" s="256"/>
      <c r="I9" s="229" t="s">
        <v>172</v>
      </c>
      <c r="J9" s="230"/>
      <c r="K9" s="230"/>
      <c r="L9" s="230"/>
      <c r="M9" s="230"/>
      <c r="N9" s="230"/>
      <c r="O9" s="230"/>
      <c r="P9" s="230"/>
      <c r="Q9" s="230"/>
      <c r="R9" s="231"/>
      <c r="S9" s="18"/>
    </row>
    <row r="10" spans="1:19" ht="18" customHeight="1" thickTop="1">
      <c r="A10" s="18"/>
      <c r="B10" s="18"/>
      <c r="C10" s="18"/>
      <c r="D10" s="255"/>
      <c r="E10" s="255"/>
      <c r="F10" s="255"/>
      <c r="G10" s="255"/>
      <c r="H10" s="256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38" t="s">
        <v>30</v>
      </c>
      <c r="J11" s="239"/>
      <c r="K11" s="239"/>
      <c r="L11" s="239"/>
      <c r="M11" s="239"/>
      <c r="N11" s="193" t="s">
        <v>31</v>
      </c>
      <c r="O11" s="193"/>
      <c r="P11" s="193"/>
      <c r="Q11" s="193"/>
      <c r="R11" s="194"/>
      <c r="S11" s="18"/>
    </row>
    <row r="12" spans="1:19" ht="18" customHeight="1">
      <c r="A12" s="258" t="s">
        <v>170</v>
      </c>
      <c r="B12" s="259"/>
      <c r="C12" s="259"/>
      <c r="D12" s="259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60"/>
      <c r="B13" s="261"/>
      <c r="C13" s="261"/>
      <c r="D13" s="261"/>
      <c r="E13" s="124"/>
      <c r="F13" s="124"/>
      <c r="G13" s="125"/>
      <c r="H13" s="18"/>
      <c r="I13" s="262" t="s">
        <v>35</v>
      </c>
      <c r="J13" s="263"/>
      <c r="K13" s="263"/>
      <c r="L13" s="264"/>
      <c r="M13" s="262" t="s">
        <v>164</v>
      </c>
      <c r="N13" s="263"/>
      <c r="O13" s="264"/>
      <c r="P13" s="242" t="s">
        <v>38</v>
      </c>
      <c r="Q13" s="243"/>
      <c r="R13" s="244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65"/>
      <c r="J14" s="266"/>
      <c r="K14" s="267"/>
      <c r="L14" s="268"/>
      <c r="M14" s="265"/>
      <c r="N14" s="267"/>
      <c r="O14" s="268"/>
      <c r="P14" s="245"/>
      <c r="Q14" s="246"/>
      <c r="R14" s="247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60"/>
      <c r="F15" s="115"/>
      <c r="G15" s="116"/>
      <c r="H15" s="187"/>
      <c r="I15" s="189" t="s">
        <v>34</v>
      </c>
      <c r="J15" s="198">
        <v>1</v>
      </c>
      <c r="K15" s="248"/>
      <c r="L15" s="51"/>
      <c r="M15" s="191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161"/>
      <c r="F16" s="65"/>
      <c r="G16" s="118"/>
      <c r="H16" s="187"/>
      <c r="I16" s="257"/>
      <c r="J16" s="184"/>
      <c r="K16" s="248"/>
      <c r="L16" s="51"/>
      <c r="M16" s="241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161"/>
      <c r="F17" s="65"/>
      <c r="G17" s="118"/>
      <c r="H17" s="18"/>
      <c r="I17" s="240"/>
      <c r="J17" s="184">
        <v>2</v>
      </c>
      <c r="K17" s="248"/>
      <c r="L17" s="51"/>
      <c r="M17" s="241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161"/>
      <c r="F18" s="65"/>
      <c r="G18" s="118"/>
      <c r="H18" s="18"/>
      <c r="I18" s="240"/>
      <c r="J18" s="184"/>
      <c r="K18" s="248"/>
      <c r="L18" s="51"/>
      <c r="M18" s="241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161"/>
      <c r="F19" s="65"/>
      <c r="G19" s="118"/>
      <c r="H19" s="18"/>
      <c r="I19" s="240"/>
      <c r="J19" s="184">
        <v>3</v>
      </c>
      <c r="K19" s="248"/>
      <c r="L19" s="51"/>
      <c r="M19" s="241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161"/>
      <c r="F20" s="65"/>
      <c r="G20" s="118"/>
      <c r="H20" s="18"/>
      <c r="I20" s="240"/>
      <c r="J20" s="184"/>
      <c r="K20" s="248"/>
      <c r="L20" s="51"/>
      <c r="M20" s="241"/>
      <c r="N20" s="106"/>
      <c r="O20" s="51">
        <v>1</v>
      </c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161"/>
      <c r="F21" s="65"/>
      <c r="G21" s="118"/>
      <c r="H21" s="18"/>
      <c r="I21" s="240"/>
      <c r="J21" s="184">
        <v>4</v>
      </c>
      <c r="K21" s="248"/>
      <c r="L21" s="51"/>
      <c r="M21" s="241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161"/>
      <c r="F22" s="65"/>
      <c r="G22" s="118"/>
      <c r="H22" s="18"/>
      <c r="I22" s="240"/>
      <c r="J22" s="184"/>
      <c r="K22" s="248"/>
      <c r="L22" s="51"/>
      <c r="M22" s="241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161"/>
      <c r="F23" s="65"/>
      <c r="G23" s="118"/>
      <c r="H23" s="18"/>
      <c r="I23" s="240"/>
      <c r="J23" s="184">
        <v>5</v>
      </c>
      <c r="K23" s="248"/>
      <c r="L23" s="51"/>
      <c r="M23" s="241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161"/>
      <c r="F24" s="65"/>
      <c r="G24" s="118"/>
      <c r="H24" s="18"/>
      <c r="I24" s="240"/>
      <c r="J24" s="184"/>
      <c r="K24" s="248"/>
      <c r="L24" s="51"/>
      <c r="M24" s="241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161"/>
      <c r="F25" s="65"/>
      <c r="G25" s="118"/>
      <c r="H25" s="18"/>
      <c r="I25" s="240"/>
      <c r="J25" s="184">
        <v>6</v>
      </c>
      <c r="K25" s="248"/>
      <c r="L25" s="51"/>
      <c r="M25" s="241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161"/>
      <c r="F26" s="65"/>
      <c r="G26" s="118"/>
      <c r="H26" s="18"/>
      <c r="I26" s="240"/>
      <c r="J26" s="184"/>
      <c r="K26" s="248"/>
      <c r="L26" s="51"/>
      <c r="M26" s="241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161"/>
      <c r="F27" s="65"/>
      <c r="G27" s="118"/>
      <c r="H27" s="18"/>
      <c r="I27" s="240"/>
      <c r="J27" s="184">
        <v>7</v>
      </c>
      <c r="K27" s="248"/>
      <c r="L27" s="51"/>
      <c r="M27" s="241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161"/>
      <c r="F28" s="65"/>
      <c r="G28" s="118"/>
      <c r="H28" s="18"/>
      <c r="I28" s="240"/>
      <c r="J28" s="184"/>
      <c r="K28" s="248"/>
      <c r="L28" s="51"/>
      <c r="M28" s="241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161"/>
      <c r="F29" s="65"/>
      <c r="G29" s="118"/>
      <c r="H29" s="18"/>
      <c r="I29" s="240"/>
      <c r="J29" s="184">
        <v>8</v>
      </c>
      <c r="K29" s="248"/>
      <c r="L29" s="51"/>
      <c r="M29" s="241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161"/>
      <c r="F30" s="65"/>
      <c r="G30" s="118"/>
      <c r="H30" s="18"/>
      <c r="I30" s="240"/>
      <c r="J30" s="184"/>
      <c r="K30" s="248"/>
      <c r="L30" s="51"/>
      <c r="M30" s="241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161"/>
      <c r="F31" s="65"/>
      <c r="G31" s="118"/>
      <c r="H31" s="18"/>
      <c r="I31" s="44"/>
      <c r="J31" s="51"/>
      <c r="K31" s="20"/>
      <c r="L31" s="51"/>
      <c r="M31" s="241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161"/>
      <c r="F32" s="65"/>
      <c r="G32" s="118"/>
      <c r="H32" s="18"/>
      <c r="I32" s="44"/>
      <c r="J32" s="51"/>
      <c r="K32" s="20"/>
      <c r="L32" s="51"/>
      <c r="M32" s="241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161"/>
      <c r="F33" s="65"/>
      <c r="G33" s="118"/>
      <c r="H33" s="18"/>
      <c r="I33" s="44"/>
      <c r="J33" s="51"/>
      <c r="K33" s="20"/>
      <c r="L33" s="51"/>
      <c r="M33" s="241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161"/>
      <c r="F34" s="65"/>
      <c r="G34" s="118"/>
      <c r="H34" s="18"/>
      <c r="I34" s="44"/>
      <c r="J34" s="51"/>
      <c r="K34" s="20"/>
      <c r="L34" s="51"/>
      <c r="M34" s="241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161"/>
      <c r="F35" s="65"/>
      <c r="G35" s="118"/>
      <c r="H35" s="18"/>
      <c r="I35" s="44"/>
      <c r="J35" s="51"/>
      <c r="K35" s="20"/>
      <c r="L35" s="51"/>
      <c r="M35" s="241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161"/>
      <c r="F36" s="65"/>
      <c r="G36" s="118"/>
      <c r="H36" s="18"/>
      <c r="I36" s="44"/>
      <c r="J36" s="51"/>
      <c r="K36" s="20"/>
      <c r="L36" s="51"/>
      <c r="M36" s="241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161"/>
      <c r="F37" s="65"/>
      <c r="G37" s="118"/>
      <c r="H37" s="18"/>
      <c r="I37" s="44"/>
      <c r="J37" s="51"/>
      <c r="K37" s="20"/>
      <c r="L37" s="51"/>
      <c r="M37" s="241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161"/>
      <c r="F38" s="65"/>
      <c r="G38" s="118"/>
      <c r="H38" s="18"/>
      <c r="I38" s="44"/>
      <c r="J38" s="51"/>
      <c r="K38" s="20"/>
      <c r="L38" s="51"/>
      <c r="M38" s="241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161"/>
      <c r="F39" s="65"/>
      <c r="G39" s="118"/>
      <c r="H39" s="18"/>
      <c r="I39" s="44"/>
      <c r="J39" s="51"/>
      <c r="K39" s="20"/>
      <c r="L39" s="51"/>
      <c r="M39" s="241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161"/>
      <c r="F40" s="65"/>
      <c r="G40" s="118"/>
      <c r="H40" s="18"/>
      <c r="I40" s="44"/>
      <c r="J40" s="51"/>
      <c r="K40" s="20"/>
      <c r="L40" s="51"/>
      <c r="M40" s="241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161"/>
      <c r="F41" s="65"/>
      <c r="G41" s="118"/>
      <c r="H41" s="18"/>
      <c r="I41" s="44"/>
      <c r="J41" s="51"/>
      <c r="K41" s="20"/>
      <c r="L41" s="51"/>
      <c r="M41" s="241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161"/>
      <c r="F42" s="65"/>
      <c r="G42" s="118"/>
      <c r="H42" s="18"/>
      <c r="I42" s="44"/>
      <c r="J42" s="51"/>
      <c r="K42" s="20"/>
      <c r="L42" s="51"/>
      <c r="M42" s="241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161"/>
      <c r="F43" s="65"/>
      <c r="G43" s="118"/>
      <c r="H43" s="18"/>
      <c r="I43" s="44"/>
      <c r="J43" s="51"/>
      <c r="K43" s="20"/>
      <c r="L43" s="51"/>
      <c r="M43" s="241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161"/>
      <c r="F44" s="65"/>
      <c r="G44" s="118"/>
      <c r="H44" s="18"/>
      <c r="I44" s="44"/>
      <c r="J44" s="51"/>
      <c r="K44" s="20"/>
      <c r="L44" s="51"/>
      <c r="M44" s="241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161"/>
      <c r="F45" s="65"/>
      <c r="G45" s="118"/>
      <c r="H45" s="18"/>
      <c r="I45" s="44"/>
      <c r="J45" s="51"/>
      <c r="K45" s="20"/>
      <c r="L45" s="51"/>
      <c r="M45" s="241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161"/>
      <c r="F46" s="65"/>
      <c r="G46" s="118"/>
      <c r="H46" s="18"/>
      <c r="I46" s="44"/>
      <c r="J46" s="51"/>
      <c r="K46" s="20"/>
      <c r="L46" s="51"/>
      <c r="M46" s="241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161"/>
      <c r="F47" s="65"/>
      <c r="G47" s="118"/>
      <c r="H47" s="18"/>
      <c r="I47" s="44"/>
      <c r="J47" s="51"/>
      <c r="K47" s="20"/>
      <c r="L47" s="51"/>
      <c r="M47" s="241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161"/>
      <c r="F48" s="65"/>
      <c r="G48" s="118"/>
      <c r="H48" s="18"/>
      <c r="I48" s="44"/>
      <c r="J48" s="51"/>
      <c r="K48" s="20"/>
      <c r="L48" s="51"/>
      <c r="M48" s="241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161"/>
      <c r="F49" s="65"/>
      <c r="G49" s="118"/>
      <c r="H49" s="18"/>
      <c r="I49" s="44"/>
      <c r="J49" s="51"/>
      <c r="K49" s="20"/>
      <c r="L49" s="51"/>
      <c r="M49" s="241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161"/>
      <c r="F50" s="65"/>
      <c r="G50" s="118"/>
      <c r="H50" s="18"/>
      <c r="I50" s="44"/>
      <c r="J50" s="51"/>
      <c r="K50" s="20"/>
      <c r="L50" s="51"/>
      <c r="M50" s="241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161"/>
      <c r="F51" s="65"/>
      <c r="G51" s="118"/>
      <c r="H51" s="18"/>
      <c r="I51" s="44"/>
      <c r="J51" s="51"/>
      <c r="K51" s="20"/>
      <c r="L51" s="51"/>
      <c r="M51" s="241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161"/>
      <c r="F52" s="65"/>
      <c r="G52" s="118"/>
      <c r="H52" s="18"/>
      <c r="I52" s="44"/>
      <c r="J52" s="51"/>
      <c r="K52" s="20"/>
      <c r="L52" s="51"/>
      <c r="M52" s="241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161"/>
      <c r="F53" s="65"/>
      <c r="G53" s="118"/>
      <c r="H53" s="18"/>
      <c r="I53" s="44"/>
      <c r="J53" s="51"/>
      <c r="K53" s="20"/>
      <c r="L53" s="51"/>
      <c r="M53" s="241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62"/>
      <c r="F54" s="122"/>
      <c r="G54" s="123"/>
      <c r="H54" s="18"/>
      <c r="I54" s="44"/>
      <c r="J54" s="51"/>
      <c r="K54" s="20"/>
      <c r="L54" s="51"/>
      <c r="M54" s="241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D6:H6"/>
    <mergeCell ref="I6:S6"/>
    <mergeCell ref="A4:B4"/>
    <mergeCell ref="A1:B2"/>
    <mergeCell ref="C1:S1"/>
    <mergeCell ref="C2:S2"/>
    <mergeCell ref="B5:C5"/>
    <mergeCell ref="L5:M5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M29:M30"/>
    <mergeCell ref="M31:M32"/>
    <mergeCell ref="M33:M34"/>
    <mergeCell ref="M19:M20"/>
    <mergeCell ref="M21:M22"/>
    <mergeCell ref="M23:M24"/>
    <mergeCell ref="M25:M26"/>
    <mergeCell ref="M27:M28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J29:J30"/>
    <mergeCell ref="K29:K30"/>
    <mergeCell ref="J23:J24"/>
    <mergeCell ref="K23:K24"/>
    <mergeCell ref="J25:J26"/>
    <mergeCell ref="K25:K26"/>
    <mergeCell ref="J27:J28"/>
    <mergeCell ref="K27:K28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I29:I30"/>
    <mergeCell ref="I17:I18"/>
    <mergeCell ref="I19:I20"/>
    <mergeCell ref="I21:I22"/>
    <mergeCell ref="I23:I24"/>
  </mergeCells>
  <phoneticPr fontId="1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activeCell="E42" sqref="E42:G43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9" t="s">
        <v>245</v>
      </c>
      <c r="B1" s="299"/>
      <c r="C1" s="299"/>
      <c r="D1" s="299"/>
      <c r="E1" s="299"/>
      <c r="F1" s="299"/>
      <c r="G1" s="299"/>
      <c r="H1" s="299"/>
      <c r="I1" s="299"/>
      <c r="J1" s="2"/>
      <c r="K1" s="2"/>
      <c r="L1" s="2"/>
      <c r="M1" s="2"/>
      <c r="N1" s="2"/>
      <c r="O1" s="289">
        <f>入力男子!L5</f>
        <v>0</v>
      </c>
      <c r="P1" s="25"/>
      <c r="Q1" s="288">
        <f>入力男子!B5</f>
        <v>0</v>
      </c>
      <c r="R1" s="288"/>
      <c r="S1" s="288"/>
      <c r="T1" s="288"/>
      <c r="U1" s="288"/>
      <c r="X1" s="2"/>
      <c r="Y1" s="2"/>
      <c r="Z1" s="289">
        <f>入力男子!L5</f>
        <v>0</v>
      </c>
      <c r="AA1" s="43"/>
      <c r="AB1" s="288">
        <f>入力男子!B5</f>
        <v>0</v>
      </c>
      <c r="AC1" s="288"/>
      <c r="AD1" s="288"/>
      <c r="AE1" s="288"/>
      <c r="AF1" s="288"/>
    </row>
    <row r="2" spans="1:32" s="3" customFormat="1" ht="15.75" customHeight="1">
      <c r="A2" s="4"/>
      <c r="K2" s="82"/>
      <c r="L2" s="83"/>
      <c r="M2" s="83"/>
      <c r="O2" s="289"/>
      <c r="P2" s="25"/>
      <c r="Q2" s="288"/>
      <c r="R2" s="288"/>
      <c r="S2" s="288"/>
      <c r="T2" s="288"/>
      <c r="U2" s="288"/>
      <c r="Y2" s="84"/>
      <c r="Z2" s="289"/>
      <c r="AB2" s="288"/>
      <c r="AC2" s="288"/>
      <c r="AD2" s="288"/>
      <c r="AE2" s="288"/>
      <c r="AF2" s="288"/>
    </row>
    <row r="3" spans="1:32" s="3" customFormat="1" ht="15.75" customHeight="1">
      <c r="A3" s="300" t="s">
        <v>9</v>
      </c>
      <c r="B3" s="300"/>
      <c r="C3" s="300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90" t="s">
        <v>17</v>
      </c>
      <c r="B6" s="286">
        <f>入力男子!B9</f>
        <v>0</v>
      </c>
      <c r="C6" s="275">
        <f>入力男子!C9</f>
        <v>0</v>
      </c>
      <c r="D6" s="293"/>
      <c r="E6" s="294"/>
      <c r="F6" s="294"/>
      <c r="G6" s="295"/>
      <c r="I6" s="24"/>
      <c r="J6" s="290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91" t="e">
        <f>VLOOKUP($O$1,学校,3,FALSE)</f>
        <v>#N/A</v>
      </c>
      <c r="S6" s="163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16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90"/>
      <c r="B7" s="287"/>
      <c r="C7" s="276"/>
      <c r="D7" s="296"/>
      <c r="E7" s="297"/>
      <c r="F7" s="297"/>
      <c r="G7" s="298"/>
      <c r="I7" s="24"/>
      <c r="J7" s="290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92"/>
      <c r="S7" s="164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16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85" t="s">
        <v>6</v>
      </c>
      <c r="B8" s="286" t="e">
        <f>VLOOKUP(入力男子!K15,男子,2,FALSE)</f>
        <v>#N/A</v>
      </c>
      <c r="C8" s="275" t="e">
        <f>VLOOKUP(入力男子!K15,男子,3,FALSE)</f>
        <v>#N/A</v>
      </c>
      <c r="D8" s="277" t="e">
        <f>VLOOKUP(入力男子!K15,男子,4,FALSE)</f>
        <v>#N/A</v>
      </c>
      <c r="E8" s="279" t="e">
        <f>VLOOKUP(入力男子!K15,男子,5,FALSE)</f>
        <v>#N/A</v>
      </c>
      <c r="F8" s="281" t="e">
        <f>VLOOKUP(入力男子!K15,男子,6,FALSE)</f>
        <v>#N/A</v>
      </c>
      <c r="G8" s="283" t="e">
        <f>VLOOKUP(入力男子!K15,男子,7,FALSE)</f>
        <v>#N/A</v>
      </c>
      <c r="I8" s="24"/>
      <c r="J8" s="290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91" t="e">
        <f>VLOOKUP($O$1,学校,3,FALSE)</f>
        <v>#N/A</v>
      </c>
      <c r="S8" s="163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16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85"/>
      <c r="B9" s="287"/>
      <c r="C9" s="276"/>
      <c r="D9" s="278"/>
      <c r="E9" s="280"/>
      <c r="F9" s="282"/>
      <c r="G9" s="284"/>
      <c r="I9" s="24"/>
      <c r="J9" s="290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92"/>
      <c r="S9" s="164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16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85">
        <v>2</v>
      </c>
      <c r="B10" s="286" t="e">
        <f>VLOOKUP(入力男子!K17,男子,2,FALSE)</f>
        <v>#N/A</v>
      </c>
      <c r="C10" s="275" t="e">
        <f>VLOOKUP(入力男子!K17,男子,3,FALSE)</f>
        <v>#N/A</v>
      </c>
      <c r="D10" s="277" t="e">
        <f>VLOOKUP(入力男子!K17,男子,4,FALSE)</f>
        <v>#N/A</v>
      </c>
      <c r="E10" s="279" t="e">
        <f>VLOOKUP(入力男子!K17,男子,5,FALSE)</f>
        <v>#N/A</v>
      </c>
      <c r="F10" s="281" t="e">
        <f>VLOOKUP(入力男子!K17,男子,6,FALSE)</f>
        <v>#N/A</v>
      </c>
      <c r="G10" s="283" t="e">
        <f>VLOOKUP(入力男子!K17,男子,7,FALSE)</f>
        <v>#N/A</v>
      </c>
      <c r="I10" s="24"/>
      <c r="J10" s="290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91" t="e">
        <f>VLOOKUP($O$1,学校,3,FALSE)</f>
        <v>#N/A</v>
      </c>
      <c r="S10" s="163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16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85"/>
      <c r="B11" s="287"/>
      <c r="C11" s="276"/>
      <c r="D11" s="278"/>
      <c r="E11" s="280"/>
      <c r="F11" s="282"/>
      <c r="G11" s="284"/>
      <c r="I11" s="24"/>
      <c r="J11" s="290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92"/>
      <c r="S11" s="164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16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85">
        <v>3</v>
      </c>
      <c r="B12" s="286" t="e">
        <f>VLOOKUP(入力男子!K19,男子,2,FALSE)</f>
        <v>#N/A</v>
      </c>
      <c r="C12" s="275" t="e">
        <f>VLOOKUP(入力男子!K19,男子,3,FALSE)</f>
        <v>#N/A</v>
      </c>
      <c r="D12" s="277" t="e">
        <f>VLOOKUP(入力男子!K19,男子,4,FALSE)</f>
        <v>#N/A</v>
      </c>
      <c r="E12" s="279" t="e">
        <f>VLOOKUP(入力男子!K19,男子,5,FALSE)</f>
        <v>#N/A</v>
      </c>
      <c r="F12" s="281" t="e">
        <f>VLOOKUP(入力男子!K19,男子,6,FALSE)</f>
        <v>#N/A</v>
      </c>
      <c r="G12" s="283" t="e">
        <f>VLOOKUP(入力男子!K19,男子,7,FALSE)</f>
        <v>#N/A</v>
      </c>
      <c r="I12" s="24"/>
      <c r="J12" s="290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91" t="e">
        <f>VLOOKUP($O$1,学校,3,FALSE)</f>
        <v>#N/A</v>
      </c>
      <c r="S12" s="163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16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85"/>
      <c r="B13" s="287"/>
      <c r="C13" s="276"/>
      <c r="D13" s="278"/>
      <c r="E13" s="280"/>
      <c r="F13" s="282"/>
      <c r="G13" s="284"/>
      <c r="I13" s="24"/>
      <c r="J13" s="290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92"/>
      <c r="S13" s="164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16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85">
        <v>4</v>
      </c>
      <c r="B14" s="286" t="e">
        <f>VLOOKUP(入力男子!K21,男子,2,FALSE)</f>
        <v>#N/A</v>
      </c>
      <c r="C14" s="275" t="e">
        <f>VLOOKUP(入力男子!K21,男子,3,FALSE)</f>
        <v>#N/A</v>
      </c>
      <c r="D14" s="277" t="e">
        <f>VLOOKUP(入力男子!K21,男子,4,FALSE)</f>
        <v>#N/A</v>
      </c>
      <c r="E14" s="279" t="e">
        <f>VLOOKUP(入力男子!K21,男子,5,FALSE)</f>
        <v>#N/A</v>
      </c>
      <c r="F14" s="281" t="e">
        <f>VLOOKUP(入力男子!K21,男子,6,FALSE)</f>
        <v>#N/A</v>
      </c>
      <c r="G14" s="283" t="e">
        <f>VLOOKUP(入力男子!K21,男子,7,FALSE)</f>
        <v>#N/A</v>
      </c>
      <c r="I14" s="24"/>
      <c r="J14" s="290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91" t="e">
        <f>VLOOKUP($O$1,学校,3,FALSE)</f>
        <v>#N/A</v>
      </c>
      <c r="S14" s="163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16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85"/>
      <c r="B15" s="287"/>
      <c r="C15" s="276"/>
      <c r="D15" s="278"/>
      <c r="E15" s="280"/>
      <c r="F15" s="282"/>
      <c r="G15" s="284"/>
      <c r="I15" s="24"/>
      <c r="J15" s="290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92"/>
      <c r="S15" s="164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16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85">
        <v>5</v>
      </c>
      <c r="B16" s="286" t="e">
        <f>VLOOKUP(入力男子!K23,男子,2,FALSE)</f>
        <v>#N/A</v>
      </c>
      <c r="C16" s="275" t="e">
        <f>VLOOKUP(入力男子!K23,男子,3,FALSE)</f>
        <v>#N/A</v>
      </c>
      <c r="D16" s="277" t="e">
        <f>VLOOKUP(入力男子!K23,男子,4,FALSE)</f>
        <v>#N/A</v>
      </c>
      <c r="E16" s="279" t="e">
        <f>VLOOKUP(入力男子!K23,男子,5,FALSE)</f>
        <v>#N/A</v>
      </c>
      <c r="F16" s="281" t="e">
        <f>VLOOKUP(入力男子!K23,男子,6,FALSE)</f>
        <v>#N/A</v>
      </c>
      <c r="G16" s="283" t="e">
        <f>VLOOKUP(入力男子!K23,男子,7,FALSE)</f>
        <v>#N/A</v>
      </c>
      <c r="I16" s="24"/>
      <c r="J16" s="290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91" t="e">
        <f>VLOOKUP($O$1,学校,3,FALSE)</f>
        <v>#N/A</v>
      </c>
      <c r="S16" s="163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16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85"/>
      <c r="B17" s="287"/>
      <c r="C17" s="276"/>
      <c r="D17" s="278"/>
      <c r="E17" s="280"/>
      <c r="F17" s="282"/>
      <c r="G17" s="284"/>
      <c r="I17" s="24"/>
      <c r="J17" s="290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92"/>
      <c r="S17" s="164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16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85">
        <v>6</v>
      </c>
      <c r="B18" s="286" t="e">
        <f>VLOOKUP(入力男子!K25,男子,2,FALSE)</f>
        <v>#N/A</v>
      </c>
      <c r="C18" s="275" t="e">
        <f>VLOOKUP(入力男子!K25,男子,3,FALSE)</f>
        <v>#N/A</v>
      </c>
      <c r="D18" s="277" t="e">
        <f>VLOOKUP(入力男子!K25,男子,4,FALSE)</f>
        <v>#N/A</v>
      </c>
      <c r="E18" s="279" t="e">
        <f>VLOOKUP(入力男子!K25,男子,5,FALSE)</f>
        <v>#N/A</v>
      </c>
      <c r="F18" s="281" t="e">
        <f>VLOOKUP(入力男子!K25,男子,6,FALSE)</f>
        <v>#N/A</v>
      </c>
      <c r="G18" s="283" t="e">
        <f>VLOOKUP(入力男子!K25,男子,7,FALSE)</f>
        <v>#N/A</v>
      </c>
      <c r="I18" s="24"/>
      <c r="J18" s="290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91" t="e">
        <f>VLOOKUP($O$1,学校,3,FALSE)</f>
        <v>#N/A</v>
      </c>
      <c r="S18" s="163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16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85"/>
      <c r="B19" s="287"/>
      <c r="C19" s="276"/>
      <c r="D19" s="278"/>
      <c r="E19" s="280"/>
      <c r="F19" s="282"/>
      <c r="G19" s="284"/>
      <c r="I19" s="24"/>
      <c r="J19" s="290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92"/>
      <c r="S19" s="164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16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85">
        <v>7</v>
      </c>
      <c r="B20" s="286" t="e">
        <f>VLOOKUP(入力男子!K27,男子,2,FALSE)</f>
        <v>#N/A</v>
      </c>
      <c r="C20" s="275" t="e">
        <f>VLOOKUP(入力男子!K27,男子,3,FALSE)</f>
        <v>#N/A</v>
      </c>
      <c r="D20" s="277" t="e">
        <f>VLOOKUP(入力男子!K27,男子,4,FALSE)</f>
        <v>#N/A</v>
      </c>
      <c r="E20" s="279" t="e">
        <f>VLOOKUP(入力男子!K27,男子,5,FALSE)</f>
        <v>#N/A</v>
      </c>
      <c r="F20" s="281" t="e">
        <f>VLOOKUP(入力男子!K27,男子,6,FALSE)</f>
        <v>#N/A</v>
      </c>
      <c r="G20" s="283" t="e">
        <f>VLOOKUP(入力男子!K27,男子,7,FALSE)</f>
        <v>#N/A</v>
      </c>
      <c r="I20" s="24"/>
      <c r="J20" s="290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91" t="e">
        <f>VLOOKUP($O$1,学校,3,FALSE)</f>
        <v>#N/A</v>
      </c>
      <c r="S20" s="163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16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85"/>
      <c r="B21" s="287"/>
      <c r="C21" s="276"/>
      <c r="D21" s="278"/>
      <c r="E21" s="280"/>
      <c r="F21" s="282"/>
      <c r="G21" s="284"/>
      <c r="I21" s="24"/>
      <c r="J21" s="290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92"/>
      <c r="S21" s="164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16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85">
        <v>8</v>
      </c>
      <c r="B22" s="286" t="e">
        <f>VLOOKUP(入力男子!K29,男子,2,FALSE)</f>
        <v>#N/A</v>
      </c>
      <c r="C22" s="275" t="e">
        <f>VLOOKUP(入力男子!K29,男子,3,FALSE)</f>
        <v>#N/A</v>
      </c>
      <c r="D22" s="277" t="e">
        <f>VLOOKUP(入力男子!K29,男子,4,FALSE)</f>
        <v>#N/A</v>
      </c>
      <c r="E22" s="279" t="e">
        <f>VLOOKUP(入力男子!K29,男子,5,FALSE)</f>
        <v>#N/A</v>
      </c>
      <c r="F22" s="281" t="e">
        <f>VLOOKUP(入力男子!K29,男子,6,FALSE)</f>
        <v>#N/A</v>
      </c>
      <c r="G22" s="283" t="e">
        <f>VLOOKUP(入力男子!K29,男子,7,FALSE)</f>
        <v>#N/A</v>
      </c>
      <c r="I22" s="24"/>
      <c r="J22" s="290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91" t="e">
        <f>VLOOKUP($O$1,学校,3,FALSE)</f>
        <v>#N/A</v>
      </c>
      <c r="S22" s="163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16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85"/>
      <c r="B23" s="287"/>
      <c r="C23" s="276"/>
      <c r="D23" s="278"/>
      <c r="E23" s="280"/>
      <c r="F23" s="282"/>
      <c r="G23" s="284"/>
      <c r="I23" s="24"/>
      <c r="J23" s="290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92"/>
      <c r="S23" s="164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16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90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91" t="e">
        <f>VLOOKUP($O$1,学校,3,FALSE)</f>
        <v>#N/A</v>
      </c>
      <c r="S24" s="163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16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90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92"/>
      <c r="S25" s="164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16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90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91" t="e">
        <f>VLOOKUP($O$1,学校,3,FALSE)</f>
        <v>#N/A</v>
      </c>
      <c r="S26" s="163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16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306">
        <f>入力男子!B5</f>
        <v>0</v>
      </c>
      <c r="B27" s="306"/>
      <c r="C27" s="306"/>
      <c r="D27" s="307" t="s">
        <v>18</v>
      </c>
      <c r="E27" s="307"/>
      <c r="F27" s="307"/>
      <c r="G27" s="13"/>
      <c r="I27" s="24"/>
      <c r="J27" s="290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92"/>
      <c r="S27" s="164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16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306"/>
      <c r="B28" s="306"/>
      <c r="C28" s="306"/>
      <c r="D28" s="307"/>
      <c r="E28" s="307"/>
      <c r="F28" s="307"/>
      <c r="G28" s="14"/>
      <c r="I28" s="24"/>
      <c r="J28" s="290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91" t="e">
        <f>VLOOKUP($O$1,学校,3,FALSE)</f>
        <v>#N/A</v>
      </c>
      <c r="S28" s="163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16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306"/>
      <c r="B29" s="306"/>
      <c r="C29" s="306"/>
      <c r="D29" s="307"/>
      <c r="E29" s="307"/>
      <c r="F29" s="307"/>
      <c r="G29" s="14"/>
      <c r="I29" s="24"/>
      <c r="J29" s="290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92"/>
      <c r="S29" s="164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16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90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91" t="e">
        <f>VLOOKUP($O$1,学校,3,FALSE)</f>
        <v>#N/A</v>
      </c>
      <c r="S30" s="163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16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305" t="s">
        <v>20</v>
      </c>
      <c r="B31" s="305"/>
      <c r="C31" s="28"/>
      <c r="D31" s="28"/>
      <c r="G31" s="13"/>
      <c r="I31" s="24"/>
      <c r="J31" s="290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92"/>
      <c r="S31" s="164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16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302">
        <f>入力男子!B7</f>
        <v>0</v>
      </c>
      <c r="B32" s="302"/>
      <c r="C32" s="303">
        <f>入力男子!C7</f>
        <v>0</v>
      </c>
      <c r="D32" s="303"/>
      <c r="E32" s="304" t="s">
        <v>21</v>
      </c>
      <c r="F32" s="304"/>
      <c r="G32" s="13"/>
      <c r="I32" s="24"/>
      <c r="J32" s="290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91" t="e">
        <f>VLOOKUP($O$1,学校,3,FALSE)</f>
        <v>#N/A</v>
      </c>
      <c r="S32" s="163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16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302"/>
      <c r="B33" s="302"/>
      <c r="C33" s="303"/>
      <c r="D33" s="303"/>
      <c r="E33" s="304"/>
      <c r="F33" s="304"/>
      <c r="G33" s="13"/>
      <c r="I33" s="24"/>
      <c r="J33" s="290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92"/>
      <c r="S33" s="164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16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90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91" t="e">
        <f>VLOOKUP($O$1,学校,3,FALSE)</f>
        <v>#N/A</v>
      </c>
      <c r="S34" s="163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16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305" t="s">
        <v>22</v>
      </c>
      <c r="B35" s="305"/>
      <c r="C35" s="29"/>
      <c r="D35" s="29"/>
      <c r="I35" s="24"/>
      <c r="J35" s="290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92"/>
      <c r="S35" s="164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16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302">
        <f>入力男子!B8</f>
        <v>0</v>
      </c>
      <c r="B36" s="302"/>
      <c r="C36" s="303">
        <f>入力男子!C8</f>
        <v>0</v>
      </c>
      <c r="D36" s="303"/>
      <c r="E36" s="304" t="s">
        <v>21</v>
      </c>
      <c r="F36" s="304"/>
      <c r="I36" s="24"/>
      <c r="J36" s="290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91" t="e">
        <f>VLOOKUP($O$1,学校,3,FALSE)</f>
        <v>#N/A</v>
      </c>
      <c r="S36" s="163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16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302"/>
      <c r="B37" s="302"/>
      <c r="C37" s="303"/>
      <c r="D37" s="303"/>
      <c r="E37" s="304"/>
      <c r="F37" s="304"/>
      <c r="I37" s="24"/>
      <c r="J37" s="290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92"/>
      <c r="S37" s="164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16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90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91" t="e">
        <f>VLOOKUP($O$1,学校,3,FALSE)</f>
        <v>#N/A</v>
      </c>
      <c r="S38" s="163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16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90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92"/>
      <c r="S39" s="164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16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90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91" t="e">
        <f>VLOOKUP($O$1,学校,3,FALSE)</f>
        <v>#N/A</v>
      </c>
      <c r="S40" s="163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16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90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92"/>
      <c r="S41" s="164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16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301" t="s">
        <v>23</v>
      </c>
      <c r="E42" s="289">
        <f>入力男子!L5</f>
        <v>0</v>
      </c>
      <c r="F42" s="289"/>
      <c r="G42" s="289"/>
      <c r="I42" s="24"/>
      <c r="J42" s="290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91" t="e">
        <f>VLOOKUP($O$1,学校,3,FALSE)</f>
        <v>#N/A</v>
      </c>
      <c r="S42" s="163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16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301"/>
      <c r="E43" s="289"/>
      <c r="F43" s="289"/>
      <c r="G43" s="289"/>
      <c r="I43" s="24"/>
      <c r="J43" s="290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92"/>
      <c r="S43" s="164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16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90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91" t="e">
        <f>VLOOKUP($O$1,学校,3,FALSE)</f>
        <v>#N/A</v>
      </c>
      <c r="S44" s="163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16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90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92"/>
      <c r="S45" s="164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16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</mergeCells>
  <phoneticPr fontId="1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activeCell="E42" sqref="E42:G43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9" t="s">
        <v>246</v>
      </c>
      <c r="B1" s="299"/>
      <c r="C1" s="299"/>
      <c r="D1" s="299"/>
      <c r="E1" s="299"/>
      <c r="F1" s="299"/>
      <c r="G1" s="299"/>
      <c r="H1" s="299"/>
      <c r="I1" s="299"/>
      <c r="J1" s="2"/>
      <c r="K1" s="2"/>
      <c r="L1" s="2"/>
      <c r="M1" s="2"/>
      <c r="N1" s="75"/>
      <c r="O1" s="289">
        <f>入力女子!L5</f>
        <v>0</v>
      </c>
      <c r="P1" s="25"/>
      <c r="Q1" s="288">
        <f>入力女子!B5</f>
        <v>0</v>
      </c>
      <c r="R1" s="288"/>
      <c r="S1" s="288"/>
      <c r="T1" s="288"/>
      <c r="U1" s="288"/>
      <c r="X1" s="2"/>
      <c r="Y1" s="2"/>
      <c r="Z1" s="289">
        <f>入力女子!L5</f>
        <v>0</v>
      </c>
      <c r="AA1" s="43"/>
      <c r="AB1" s="288">
        <f>入力女子!B5</f>
        <v>0</v>
      </c>
      <c r="AC1" s="288"/>
      <c r="AD1" s="288"/>
      <c r="AE1" s="288"/>
      <c r="AF1" s="288"/>
    </row>
    <row r="2" spans="1:32" s="3" customFormat="1" ht="15.75" customHeight="1">
      <c r="A2" s="4"/>
      <c r="N2" s="76"/>
      <c r="O2" s="289"/>
      <c r="P2" s="25"/>
      <c r="Q2" s="288"/>
      <c r="R2" s="288"/>
      <c r="S2" s="288"/>
      <c r="T2" s="288"/>
      <c r="U2" s="288"/>
      <c r="Z2" s="289"/>
      <c r="AB2" s="288"/>
      <c r="AC2" s="288"/>
      <c r="AD2" s="288"/>
      <c r="AE2" s="288"/>
      <c r="AF2" s="288"/>
    </row>
    <row r="3" spans="1:32" s="3" customFormat="1" ht="15.75" customHeight="1">
      <c r="A3" s="300" t="s">
        <v>36</v>
      </c>
      <c r="B3" s="300"/>
      <c r="C3" s="300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90" t="s">
        <v>17</v>
      </c>
      <c r="B6" s="286">
        <f>入力女子!B9</f>
        <v>0</v>
      </c>
      <c r="C6" s="275">
        <f>入力女子!C9</f>
        <v>0</v>
      </c>
      <c r="D6" s="293"/>
      <c r="E6" s="294"/>
      <c r="F6" s="294"/>
      <c r="G6" s="295"/>
      <c r="I6" s="24"/>
      <c r="J6" s="290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91" t="e">
        <f>VLOOKUP($O$1,学校,3,FALSE)</f>
        <v>#N/A</v>
      </c>
      <c r="S6" s="163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16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90"/>
      <c r="B7" s="287"/>
      <c r="C7" s="276"/>
      <c r="D7" s="296"/>
      <c r="E7" s="297"/>
      <c r="F7" s="297"/>
      <c r="G7" s="298"/>
      <c r="I7" s="24"/>
      <c r="J7" s="290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92"/>
      <c r="S7" s="164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16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85" t="s">
        <v>6</v>
      </c>
      <c r="B8" s="286" t="e">
        <f>VLOOKUP(入力女子!K15,女子,2,FALSE)</f>
        <v>#N/A</v>
      </c>
      <c r="C8" s="275" t="e">
        <f>VLOOKUP(入力女子!K15,女子,3,FALSE)</f>
        <v>#N/A</v>
      </c>
      <c r="D8" s="277" t="e">
        <f>VLOOKUP(入力女子!K15,女子,4,FALSE)</f>
        <v>#N/A</v>
      </c>
      <c r="E8" s="279" t="e">
        <f>VLOOKUP(入力女子!K15,女子,5,FALSE)</f>
        <v>#N/A</v>
      </c>
      <c r="F8" s="281" t="e">
        <f>VLOOKUP(入力女子!K15,女子,6,FALSE)</f>
        <v>#N/A</v>
      </c>
      <c r="G8" s="283" t="e">
        <f>VLOOKUP(入力女子!K15,女子,7,FALSE)</f>
        <v>#N/A</v>
      </c>
      <c r="I8" s="24"/>
      <c r="J8" s="290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91" t="e">
        <f>VLOOKUP($O$1,学校,3,FALSE)</f>
        <v>#N/A</v>
      </c>
      <c r="S8" s="163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16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85"/>
      <c r="B9" s="287"/>
      <c r="C9" s="276"/>
      <c r="D9" s="278"/>
      <c r="E9" s="280"/>
      <c r="F9" s="282"/>
      <c r="G9" s="284"/>
      <c r="I9" s="24"/>
      <c r="J9" s="290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92"/>
      <c r="S9" s="164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16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85">
        <v>2</v>
      </c>
      <c r="B10" s="286" t="e">
        <f>VLOOKUP(入力女子!K17,女子,2,FALSE)</f>
        <v>#N/A</v>
      </c>
      <c r="C10" s="275" t="e">
        <f>VLOOKUP(入力女子!K17,女子,3,FALSE)</f>
        <v>#N/A</v>
      </c>
      <c r="D10" s="277" t="e">
        <f>VLOOKUP(入力女子!K17,女子,4,FALSE)</f>
        <v>#N/A</v>
      </c>
      <c r="E10" s="279" t="e">
        <f>VLOOKUP(入力女子!K17,女子,5,FALSE)</f>
        <v>#N/A</v>
      </c>
      <c r="F10" s="281" t="e">
        <f>VLOOKUP(入力女子!K17,女子,6,FALSE)</f>
        <v>#N/A</v>
      </c>
      <c r="G10" s="283" t="e">
        <f>VLOOKUP(入力女子!K17,女子,7,FALSE)</f>
        <v>#N/A</v>
      </c>
      <c r="I10" s="24"/>
      <c r="J10" s="290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91" t="e">
        <f>VLOOKUP($O$1,学校,3,FALSE)</f>
        <v>#N/A</v>
      </c>
      <c r="S10" s="163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16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85"/>
      <c r="B11" s="287"/>
      <c r="C11" s="276"/>
      <c r="D11" s="278"/>
      <c r="E11" s="280"/>
      <c r="F11" s="282"/>
      <c r="G11" s="284"/>
      <c r="I11" s="24"/>
      <c r="J11" s="290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92"/>
      <c r="S11" s="164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16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85">
        <v>3</v>
      </c>
      <c r="B12" s="286" t="e">
        <f>VLOOKUP(入力女子!K19,女子,2,FALSE)</f>
        <v>#N/A</v>
      </c>
      <c r="C12" s="275" t="e">
        <f>VLOOKUP(入力女子!K19,女子,3,FALSE)</f>
        <v>#N/A</v>
      </c>
      <c r="D12" s="277" t="e">
        <f>VLOOKUP(入力女子!K19,女子,4,FALSE)</f>
        <v>#N/A</v>
      </c>
      <c r="E12" s="279" t="e">
        <f>VLOOKUP(入力女子!K19,女子,5,FALSE)</f>
        <v>#N/A</v>
      </c>
      <c r="F12" s="281" t="e">
        <f>VLOOKUP(入力女子!K19,女子,6,FALSE)</f>
        <v>#N/A</v>
      </c>
      <c r="G12" s="283" t="e">
        <f>VLOOKUP(入力女子!K19,女子,7,FALSE)</f>
        <v>#N/A</v>
      </c>
      <c r="I12" s="24"/>
      <c r="J12" s="290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91" t="e">
        <f>VLOOKUP($O$1,学校,3,FALSE)</f>
        <v>#N/A</v>
      </c>
      <c r="S12" s="163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16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85"/>
      <c r="B13" s="287"/>
      <c r="C13" s="276"/>
      <c r="D13" s="278"/>
      <c r="E13" s="280"/>
      <c r="F13" s="282"/>
      <c r="G13" s="284"/>
      <c r="I13" s="24"/>
      <c r="J13" s="290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92"/>
      <c r="S13" s="164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16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85">
        <v>4</v>
      </c>
      <c r="B14" s="286" t="e">
        <f>VLOOKUP(入力女子!K21,女子,2,FALSE)</f>
        <v>#N/A</v>
      </c>
      <c r="C14" s="275" t="e">
        <f>VLOOKUP(入力女子!K21,女子,3,FALSE)</f>
        <v>#N/A</v>
      </c>
      <c r="D14" s="277" t="e">
        <f>VLOOKUP(入力女子!K21,女子,4,FALSE)</f>
        <v>#N/A</v>
      </c>
      <c r="E14" s="279" t="e">
        <f>VLOOKUP(入力女子!K21,女子,5,FALSE)</f>
        <v>#N/A</v>
      </c>
      <c r="F14" s="281" t="e">
        <f>VLOOKUP(入力女子!K21,女子,6,FALSE)</f>
        <v>#N/A</v>
      </c>
      <c r="G14" s="283" t="e">
        <f>VLOOKUP(入力女子!K21,女子,7,FALSE)</f>
        <v>#N/A</v>
      </c>
      <c r="I14" s="24"/>
      <c r="J14" s="290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91" t="e">
        <f>VLOOKUP($O$1,学校,3,FALSE)</f>
        <v>#N/A</v>
      </c>
      <c r="S14" s="163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16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85"/>
      <c r="B15" s="287"/>
      <c r="C15" s="276"/>
      <c r="D15" s="278"/>
      <c r="E15" s="280"/>
      <c r="F15" s="282"/>
      <c r="G15" s="284"/>
      <c r="I15" s="24"/>
      <c r="J15" s="290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92"/>
      <c r="S15" s="164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16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85">
        <v>5</v>
      </c>
      <c r="B16" s="286" t="e">
        <f>VLOOKUP(入力女子!K23,女子,2,FALSE)</f>
        <v>#N/A</v>
      </c>
      <c r="C16" s="275" t="e">
        <f>VLOOKUP(入力女子!K23,女子,3,FALSE)</f>
        <v>#N/A</v>
      </c>
      <c r="D16" s="277" t="e">
        <f>VLOOKUP(入力女子!K23,女子,4,FALSE)</f>
        <v>#N/A</v>
      </c>
      <c r="E16" s="279" t="e">
        <f>VLOOKUP(入力女子!K23,女子,5,FALSE)</f>
        <v>#N/A</v>
      </c>
      <c r="F16" s="281" t="e">
        <f>VLOOKUP(入力女子!K23,女子,6,FALSE)</f>
        <v>#N/A</v>
      </c>
      <c r="G16" s="283" t="e">
        <f>VLOOKUP(入力女子!K23,女子,7,FALSE)</f>
        <v>#N/A</v>
      </c>
      <c r="I16" s="24"/>
      <c r="J16" s="290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91" t="e">
        <f>VLOOKUP($O$1,学校,3,FALSE)</f>
        <v>#N/A</v>
      </c>
      <c r="S16" s="163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16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85"/>
      <c r="B17" s="287"/>
      <c r="C17" s="276"/>
      <c r="D17" s="278"/>
      <c r="E17" s="280"/>
      <c r="F17" s="282"/>
      <c r="G17" s="284"/>
      <c r="I17" s="24"/>
      <c r="J17" s="290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92"/>
      <c r="S17" s="164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16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85">
        <v>6</v>
      </c>
      <c r="B18" s="286" t="e">
        <f>VLOOKUP(入力女子!K25,女子,2,FALSE)</f>
        <v>#N/A</v>
      </c>
      <c r="C18" s="275" t="e">
        <f>VLOOKUP(入力女子!K25,女子,3,FALSE)</f>
        <v>#N/A</v>
      </c>
      <c r="D18" s="277" t="e">
        <f>VLOOKUP(入力女子!K25,女子,4,FALSE)</f>
        <v>#N/A</v>
      </c>
      <c r="E18" s="279" t="e">
        <f>VLOOKUP(入力女子!K25,女子,5,FALSE)</f>
        <v>#N/A</v>
      </c>
      <c r="F18" s="281" t="e">
        <f>VLOOKUP(入力女子!K25,女子,6,FALSE)</f>
        <v>#N/A</v>
      </c>
      <c r="G18" s="283" t="e">
        <f>VLOOKUP(入力女子!K25,女子,7,FALSE)</f>
        <v>#N/A</v>
      </c>
      <c r="I18" s="24"/>
      <c r="J18" s="290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91" t="e">
        <f>VLOOKUP($O$1,学校,3,FALSE)</f>
        <v>#N/A</v>
      </c>
      <c r="S18" s="163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16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85"/>
      <c r="B19" s="287"/>
      <c r="C19" s="276"/>
      <c r="D19" s="278"/>
      <c r="E19" s="280"/>
      <c r="F19" s="282"/>
      <c r="G19" s="284"/>
      <c r="I19" s="24"/>
      <c r="J19" s="290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92"/>
      <c r="S19" s="164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16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85">
        <v>7</v>
      </c>
      <c r="B20" s="286" t="e">
        <f>VLOOKUP(入力女子!K27,女子,2,FALSE)</f>
        <v>#N/A</v>
      </c>
      <c r="C20" s="275" t="e">
        <f>VLOOKUP(入力女子!K27,女子,3,FALSE)</f>
        <v>#N/A</v>
      </c>
      <c r="D20" s="277" t="e">
        <f>VLOOKUP(入力女子!K27,女子,4,FALSE)</f>
        <v>#N/A</v>
      </c>
      <c r="E20" s="279" t="e">
        <f>VLOOKUP(入力女子!K27,女子,5,FALSE)</f>
        <v>#N/A</v>
      </c>
      <c r="F20" s="281" t="e">
        <f>VLOOKUP(入力女子!K27,女子,6,FALSE)</f>
        <v>#N/A</v>
      </c>
      <c r="G20" s="283" t="e">
        <f>VLOOKUP(入力女子!K27,女子,7,FALSE)</f>
        <v>#N/A</v>
      </c>
      <c r="I20" s="24"/>
      <c r="J20" s="290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91" t="e">
        <f>VLOOKUP($O$1,学校,3,FALSE)</f>
        <v>#N/A</v>
      </c>
      <c r="S20" s="163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16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85"/>
      <c r="B21" s="287"/>
      <c r="C21" s="276"/>
      <c r="D21" s="278"/>
      <c r="E21" s="280"/>
      <c r="F21" s="282"/>
      <c r="G21" s="284"/>
      <c r="I21" s="24"/>
      <c r="J21" s="290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92"/>
      <c r="S21" s="164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16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85">
        <v>8</v>
      </c>
      <c r="B22" s="286" t="e">
        <f>VLOOKUP(入力女子!K29,女子,2,FALSE)</f>
        <v>#N/A</v>
      </c>
      <c r="C22" s="275" t="e">
        <f>VLOOKUP(入力女子!K29,女子,3,FALSE)</f>
        <v>#N/A</v>
      </c>
      <c r="D22" s="277" t="e">
        <f>VLOOKUP(入力女子!K29,女子,4,FALSE)</f>
        <v>#N/A</v>
      </c>
      <c r="E22" s="279" t="e">
        <f>VLOOKUP(入力女子!K29,女子,5,FALSE)</f>
        <v>#N/A</v>
      </c>
      <c r="F22" s="281" t="e">
        <f>VLOOKUP(入力女子!K29,女子,6,FALSE)</f>
        <v>#N/A</v>
      </c>
      <c r="G22" s="283" t="e">
        <f>VLOOKUP(入力女子!K29,女子,7,FALSE)</f>
        <v>#N/A</v>
      </c>
      <c r="I22" s="24"/>
      <c r="J22" s="290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91" t="e">
        <f>VLOOKUP($O$1,学校,3,FALSE)</f>
        <v>#N/A</v>
      </c>
      <c r="S22" s="163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16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85"/>
      <c r="B23" s="287"/>
      <c r="C23" s="276"/>
      <c r="D23" s="278"/>
      <c r="E23" s="280"/>
      <c r="F23" s="282"/>
      <c r="G23" s="284"/>
      <c r="I23" s="24"/>
      <c r="J23" s="290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92"/>
      <c r="S23" s="164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16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90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91" t="e">
        <f>VLOOKUP($O$1,学校,3,FALSE)</f>
        <v>#N/A</v>
      </c>
      <c r="S24" s="163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16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90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92"/>
      <c r="S25" s="164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16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90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91" t="e">
        <f>VLOOKUP($O$1,学校,3,FALSE)</f>
        <v>#N/A</v>
      </c>
      <c r="S26" s="163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16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306">
        <f>入力女子!B5</f>
        <v>0</v>
      </c>
      <c r="B27" s="306"/>
      <c r="C27" s="306"/>
      <c r="D27" s="307" t="s">
        <v>18</v>
      </c>
      <c r="E27" s="307"/>
      <c r="F27" s="307"/>
      <c r="G27" s="13"/>
      <c r="I27" s="24"/>
      <c r="J27" s="290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92"/>
      <c r="S27" s="164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16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306"/>
      <c r="B28" s="306"/>
      <c r="C28" s="306"/>
      <c r="D28" s="307"/>
      <c r="E28" s="307"/>
      <c r="F28" s="307"/>
      <c r="G28" s="14"/>
      <c r="I28" s="24"/>
      <c r="J28" s="290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91" t="e">
        <f>VLOOKUP($O$1,学校,3,FALSE)</f>
        <v>#N/A</v>
      </c>
      <c r="S28" s="163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16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306"/>
      <c r="B29" s="306"/>
      <c r="C29" s="306"/>
      <c r="D29" s="307"/>
      <c r="E29" s="307"/>
      <c r="F29" s="307"/>
      <c r="G29" s="14"/>
      <c r="I29" s="24"/>
      <c r="J29" s="290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92"/>
      <c r="S29" s="164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16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90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91" t="e">
        <f>VLOOKUP($O$1,学校,3,FALSE)</f>
        <v>#N/A</v>
      </c>
      <c r="S30" s="163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16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305" t="s">
        <v>20</v>
      </c>
      <c r="B31" s="305"/>
      <c r="C31" s="28"/>
      <c r="D31" s="28"/>
      <c r="G31" s="13"/>
      <c r="I31" s="24"/>
      <c r="J31" s="290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92"/>
      <c r="S31" s="164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16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302">
        <f>入力女子!B7</f>
        <v>0</v>
      </c>
      <c r="B32" s="302"/>
      <c r="C32" s="303">
        <f>入力女子!C7</f>
        <v>0</v>
      </c>
      <c r="D32" s="303"/>
      <c r="E32" s="304" t="s">
        <v>21</v>
      </c>
      <c r="F32" s="304"/>
      <c r="G32" s="13"/>
      <c r="I32" s="24"/>
      <c r="J32" s="290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91" t="e">
        <f>VLOOKUP($O$1,学校,3,FALSE)</f>
        <v>#N/A</v>
      </c>
      <c r="S32" s="163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16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302"/>
      <c r="B33" s="302"/>
      <c r="C33" s="303"/>
      <c r="D33" s="303"/>
      <c r="E33" s="304"/>
      <c r="F33" s="304"/>
      <c r="G33" s="13"/>
      <c r="I33" s="24"/>
      <c r="J33" s="290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92"/>
      <c r="S33" s="164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16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90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91" t="e">
        <f>VLOOKUP($O$1,学校,3,FALSE)</f>
        <v>#N/A</v>
      </c>
      <c r="S34" s="163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16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305" t="s">
        <v>22</v>
      </c>
      <c r="B35" s="305"/>
      <c r="C35" s="29"/>
      <c r="D35" s="29"/>
      <c r="I35" s="24"/>
      <c r="J35" s="290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92"/>
      <c r="S35" s="164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16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302">
        <f>入力女子!B8</f>
        <v>0</v>
      </c>
      <c r="B36" s="302"/>
      <c r="C36" s="303">
        <f>入力女子!C8</f>
        <v>0</v>
      </c>
      <c r="D36" s="303"/>
      <c r="E36" s="304" t="s">
        <v>21</v>
      </c>
      <c r="F36" s="304"/>
      <c r="I36" s="24"/>
      <c r="J36" s="290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91" t="e">
        <f>VLOOKUP($O$1,学校,3,FALSE)</f>
        <v>#N/A</v>
      </c>
      <c r="S36" s="163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16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302"/>
      <c r="B37" s="302"/>
      <c r="C37" s="303"/>
      <c r="D37" s="303"/>
      <c r="E37" s="304"/>
      <c r="F37" s="304"/>
      <c r="I37" s="24"/>
      <c r="J37" s="290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92"/>
      <c r="S37" s="164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16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90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91" t="e">
        <f>VLOOKUP($O$1,学校,3,FALSE)</f>
        <v>#N/A</v>
      </c>
      <c r="S38" s="163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16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90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92"/>
      <c r="S39" s="164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16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90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91" t="e">
        <f>VLOOKUP($O$1,学校,3,FALSE)</f>
        <v>#N/A</v>
      </c>
      <c r="S40" s="163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16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90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92"/>
      <c r="S41" s="164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16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301" t="s">
        <v>23</v>
      </c>
      <c r="E42" s="308">
        <f>入力女子!L5</f>
        <v>0</v>
      </c>
      <c r="F42" s="308"/>
      <c r="G42" s="308"/>
      <c r="I42" s="24"/>
      <c r="J42" s="290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91" t="e">
        <f>VLOOKUP($O$1,学校,3,FALSE)</f>
        <v>#N/A</v>
      </c>
      <c r="S42" s="163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16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301"/>
      <c r="E43" s="308"/>
      <c r="F43" s="308"/>
      <c r="G43" s="308"/>
      <c r="I43" s="24"/>
      <c r="J43" s="290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92"/>
      <c r="S43" s="164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16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90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91" t="e">
        <f>VLOOKUP($O$1,学校,3,FALSE)</f>
        <v>#N/A</v>
      </c>
      <c r="S44" s="163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16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90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92"/>
      <c r="S45" s="164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16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</mergeCells>
  <phoneticPr fontId="1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2025-03-19T07:40:10Z</cp:lastPrinted>
  <dcterms:created xsi:type="dcterms:W3CDTF">2006-03-20T07:55:38Z</dcterms:created>
  <dcterms:modified xsi:type="dcterms:W3CDTF">2025-03-21T01:36:33Z</dcterms:modified>
</cp:coreProperties>
</file>